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pea-my.sharepoint.com/personal/jrummery_lpea_coop/Documents/Documents/Website/Rebates/"/>
    </mc:Choice>
  </mc:AlternateContent>
  <xr:revisionPtr revIDLastSave="0" documentId="8_{FFA78B49-4B12-4E83-BC7E-5AF1BB78E1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pplication Information" sheetId="7" r:id="rId1"/>
    <sheet name="Submission Form" sheetId="20" r:id="rId2"/>
    <sheet name="Sheet1" sheetId="24" state="hidden" r:id="rId3"/>
  </sheets>
  <definedNames>
    <definedName name="_xlnm.Print_Area" localSheetId="0">'Application Information'!$B$2:$C$31</definedName>
    <definedName name="_xlnm.Print_Area" localSheetId="1">'Submission Form'!$B$2:$L$85</definedName>
    <definedName name="_xlnm.Print_Titles" localSheetId="0">'Application Information'!$2:$5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20" l="1"/>
  <c r="K61" i="20"/>
  <c r="B2" i="20"/>
  <c r="K48" i="20"/>
  <c r="K76" i="20"/>
  <c r="K75" i="20"/>
  <c r="L74" i="20"/>
  <c r="L42" i="20"/>
  <c r="L28" i="20"/>
  <c r="K25" i="20"/>
  <c r="K30" i="20"/>
  <c r="K29" i="20"/>
  <c r="K42" i="20"/>
  <c r="K78" i="20"/>
  <c r="K73" i="20"/>
  <c r="B3" i="20"/>
  <c r="K35" i="20"/>
  <c r="K24" i="20"/>
  <c r="K36" i="20"/>
  <c r="K26" i="20"/>
  <c r="K33" i="20" l="1"/>
  <c r="K49" i="20"/>
  <c r="L24" i="20"/>
  <c r="L78" i="20"/>
  <c r="L31" i="20"/>
  <c r="L48" i="20"/>
  <c r="K31" i="20"/>
  <c r="L61" i="20"/>
  <c r="K74" i="20"/>
  <c r="K32" i="20"/>
  <c r="L62" i="20"/>
  <c r="L35" i="20"/>
  <c r="L36" i="20"/>
  <c r="L73" i="20"/>
  <c r="K34" i="20"/>
  <c r="L33" i="20"/>
  <c r="L29" i="20"/>
  <c r="L32" i="20"/>
  <c r="L30" i="20"/>
  <c r="K66" i="20"/>
  <c r="L49" i="20"/>
  <c r="L27" i="20"/>
  <c r="L77" i="20"/>
  <c r="L34" i="20"/>
  <c r="K28" i="20"/>
  <c r="L25" i="20"/>
  <c r="L26" i="20"/>
  <c r="K77" i="20"/>
  <c r="K27" i="20"/>
  <c r="K84" i="20" l="1"/>
  <c r="K67" i="20"/>
  <c r="L75" i="20"/>
  <c r="K54" i="20"/>
  <c r="K53" i="20"/>
  <c r="L76" i="20"/>
  <c r="K85" i="20" l="1"/>
  <c r="C31" i="7"/>
  <c r="C30" i="7"/>
</calcChain>
</file>

<file path=xl/sharedStrings.xml><?xml version="1.0" encoding="utf-8"?>
<sst xmlns="http://schemas.openxmlformats.org/spreadsheetml/2006/main" count="157" uniqueCount="94">
  <si>
    <t>Application Information Form</t>
  </si>
  <si>
    <t>NOTE: Information from spreadsheet can be copied and pasted into the online application form</t>
  </si>
  <si>
    <t>Member System Information</t>
  </si>
  <si>
    <t>Today's Date:</t>
  </si>
  <si>
    <t>Member System:</t>
  </si>
  <si>
    <t>Member System Contact e-mail:</t>
  </si>
  <si>
    <t>Project Information</t>
  </si>
  <si>
    <t>Member-owner Name:</t>
  </si>
  <si>
    <t>Account Number:</t>
  </si>
  <si>
    <t>Installation Address or Location:</t>
  </si>
  <si>
    <t>City:</t>
  </si>
  <si>
    <t>State:</t>
  </si>
  <si>
    <t>Zip Code:</t>
  </si>
  <si>
    <t>Project Name:</t>
  </si>
  <si>
    <t>Anticipated Completion Date:</t>
  </si>
  <si>
    <t>Occupancy Type:</t>
  </si>
  <si>
    <t>Project Summary (Calculation Based on Input Information)</t>
  </si>
  <si>
    <t>Total Anticipated kW Savings:</t>
  </si>
  <si>
    <t>Total Anticipated Incentive:</t>
  </si>
  <si>
    <t>Checklist of Necessary Information</t>
  </si>
  <si>
    <t>Final invoice for completed work matching inputs on this application</t>
  </si>
  <si>
    <t xml:space="preserve">Make and Model Number for new equipment or specification sheet </t>
  </si>
  <si>
    <t>Please Read - Important Notes</t>
  </si>
  <si>
    <t>1) Incentive is based on the lesser of the stated incentive or 50% of per item cost, with a $20,000 cap per project</t>
  </si>
  <si>
    <t>3) Information should be submitted by the participating cooperative or PPD to Tri-State</t>
  </si>
  <si>
    <t>4) Anticipated incentives are subject to Tri-State's review of application information and may differ based on that information</t>
  </si>
  <si>
    <t>5) An itemized invoice with per item costs is required to participate in the program, no estimated costs will be accepted.</t>
  </si>
  <si>
    <t>LED Lamp Only</t>
  </si>
  <si>
    <t>**LED Lamps are not rebated for New Construction installations. Only complete LED fixtures are eligible.</t>
  </si>
  <si>
    <t>LED Fixtures</t>
  </si>
  <si>
    <t>LED Replacement</t>
  </si>
  <si>
    <t>Estimated kW Savings per Item</t>
  </si>
  <si>
    <t>Incentive per Item</t>
  </si>
  <si>
    <t>Quantity Installed</t>
  </si>
  <si>
    <t>Cost per Item</t>
  </si>
  <si>
    <t>Estimated Hours of Operation per Year</t>
  </si>
  <si>
    <t>Anticipated kW Savings</t>
  </si>
  <si>
    <t>Anticipated Incentive</t>
  </si>
  <si>
    <t>Wrap Fixture</t>
  </si>
  <si>
    <t>x</t>
  </si>
  <si>
    <t>Troffer - 1x4</t>
  </si>
  <si>
    <t>Troffer - 2x2</t>
  </si>
  <si>
    <t>Troffer - 2x4</t>
  </si>
  <si>
    <t>8 Ft Fixture</t>
  </si>
  <si>
    <t>6" or Smaller Can Light</t>
  </si>
  <si>
    <t xml:space="preserve">8" or Larger Commercial Can Light </t>
  </si>
  <si>
    <t>Low Bay (8k to 10k lumens)</t>
  </si>
  <si>
    <t>High Bay (Greater than 10k lumens)</t>
  </si>
  <si>
    <t>Wallpack or Sconce Light (1k to 2k Lumens)</t>
  </si>
  <si>
    <t>Wallpack or Sconce Light (Over 2k Lumens)</t>
  </si>
  <si>
    <t>Bollard Light</t>
  </si>
  <si>
    <t>Canopy Light</t>
  </si>
  <si>
    <t>Grow Lights</t>
  </si>
  <si>
    <t>Grow Lighting</t>
  </si>
  <si>
    <t>Exit Signs and Occupancy Sensors</t>
  </si>
  <si>
    <t>LED Exit Signs</t>
  </si>
  <si>
    <t>Vacancy / Occupancy Sensor</t>
  </si>
  <si>
    <t>Total kW Saved</t>
  </si>
  <si>
    <t>Total Incentive</t>
  </si>
  <si>
    <t>Refrigerated Case Lighting</t>
  </si>
  <si>
    <t>Ref. Case Lighting Doors - (per Door)</t>
  </si>
  <si>
    <t>Ref. Case Lighting - Open Case (per foot)</t>
  </si>
  <si>
    <t>Total Refrigerated Case Lighting Incentive</t>
  </si>
  <si>
    <t>Pole Mounted Lighting</t>
  </si>
  <si>
    <t>29,000 Lumens and Greater</t>
  </si>
  <si>
    <t>13,000 to 28,999 Lumens</t>
  </si>
  <si>
    <t>7,000 to 12,999 Lumens</t>
  </si>
  <si>
    <t>5,000 to 6,999 Lumens</t>
  </si>
  <si>
    <t>3,000 to 4,999 Lumens</t>
  </si>
  <si>
    <t>2,100 to 2,999 Lumens</t>
  </si>
  <si>
    <t>Total Pole Mounted Lighting Incentive</t>
  </si>
  <si>
    <t>Version Changes:</t>
  </si>
  <si>
    <t>password is Retro1</t>
  </si>
  <si>
    <t>On Submission Form Tab:</t>
  </si>
  <si>
    <t>Updated notes</t>
  </si>
  <si>
    <t>fixed locked cells for canopy lights</t>
  </si>
  <si>
    <t>Updated text for estimated hours under High bay and exterior lights</t>
  </si>
  <si>
    <t>Updated Occupancy Sensor to Vacancy/Occupancy Sensor</t>
  </si>
  <si>
    <t>Removed Rounding on kW to match online application form</t>
  </si>
  <si>
    <t>On Payback Calculator:</t>
  </si>
  <si>
    <t>Updated notes to be more clear on reference only</t>
  </si>
  <si>
    <t>Added ROI</t>
  </si>
  <si>
    <t>Added clarifying notes to submission form</t>
  </si>
  <si>
    <t>added ref. case lighting</t>
  </si>
  <si>
    <t>added pole mt lighting</t>
  </si>
  <si>
    <t>fixed calculations and wording on payback calc.</t>
  </si>
  <si>
    <t>Corrected total incentive calcs to limit to max rebates</t>
  </si>
  <si>
    <t>changed "fixture" to item, to reduce some confusion we have gotten</t>
  </si>
  <si>
    <t>updated notes for clarity</t>
  </si>
  <si>
    <t xml:space="preserve">Notes: </t>
  </si>
  <si>
    <t>Version 2021.1</t>
  </si>
  <si>
    <t>2) Pole-mounted LEDs have a project cap of $20,000 and a limit of 25% of fixture cost. LED Refrigerated Case Lighting has a project cap of $3,000.</t>
  </si>
  <si>
    <t>Total New Cons. Incentive</t>
  </si>
  <si>
    <t>Commercial New Construction LED Lighting Incentive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</si>
</sst>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  <numFmt numFmtId="167" formatCode="mm/dd/yy;@"/>
    <numFmt numFmtId="168" formatCode="00000"/>
    <numFmt numFmtId="169" formatCode="&quot;$&quot;#,##0.00"/>
    <numFmt numFmtId="170" formatCode="0.00\ &quot;kW&quot;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</font>
    <font>
      <i/>
      <sz val="9"/>
      <color rgb="FF7F7F7F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10" applyNumberFormat="0" applyAlignment="0" applyProtection="0"/>
    <xf numFmtId="0" fontId="32" fillId="13" borderId="11" applyNumberFormat="0" applyAlignment="0" applyProtection="0"/>
    <xf numFmtId="0" fontId="33" fillId="13" borderId="10" applyNumberFormat="0" applyAlignment="0" applyProtection="0"/>
    <xf numFmtId="0" fontId="34" fillId="0" borderId="12" applyNumberFormat="0" applyFill="0" applyAlignment="0" applyProtection="0"/>
    <xf numFmtId="0" fontId="22" fillId="14" borderId="13" applyNumberFormat="0" applyAlignment="0" applyProtection="0"/>
    <xf numFmtId="0" fontId="3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" fillId="38" borderId="0" applyNumberFormat="0" applyBorder="0" applyAlignment="0" applyProtection="0"/>
    <xf numFmtId="0" fontId="23" fillId="24" borderId="0" applyNumberFormat="0" applyBorder="0" applyAlignment="0" applyProtection="0"/>
    <xf numFmtId="44" fontId="6" fillId="39" borderId="15">
      <alignment wrapText="1"/>
    </xf>
  </cellStyleXfs>
  <cellXfs count="11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16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6" fillId="2" borderId="0" xfId="0" applyFont="1" applyFill="1" applyAlignment="1">
      <alignment horizontal="right"/>
    </xf>
    <xf numFmtId="0" fontId="10" fillId="2" borderId="0" xfId="3" applyFill="1"/>
    <xf numFmtId="164" fontId="10" fillId="2" borderId="0" xfId="3" applyNumberFormat="1" applyFill="1" applyProtection="1">
      <protection locked="0"/>
    </xf>
    <xf numFmtId="0" fontId="10" fillId="2" borderId="0" xfId="3" applyFill="1" applyProtection="1">
      <protection locked="0"/>
    </xf>
    <xf numFmtId="0" fontId="18" fillId="2" borderId="0" xfId="0" applyFont="1" applyFill="1"/>
    <xf numFmtId="44" fontId="0" fillId="2" borderId="0" xfId="2" applyFont="1" applyFill="1"/>
    <xf numFmtId="0" fontId="16" fillId="3" borderId="2" xfId="0" applyFont="1" applyFill="1" applyBorder="1" applyAlignment="1">
      <alignment horizontal="centerContinuous"/>
    </xf>
    <xf numFmtId="0" fontId="9" fillId="3" borderId="4" xfId="0" applyFont="1" applyFill="1" applyBorder="1" applyAlignment="1">
      <alignment horizontal="centerContinuous"/>
    </xf>
    <xf numFmtId="0" fontId="21" fillId="3" borderId="5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/>
    </xf>
    <xf numFmtId="165" fontId="3" fillId="2" borderId="0" xfId="0" applyNumberFormat="1" applyFont="1" applyFill="1" applyProtection="1">
      <protection locked="0"/>
    </xf>
    <xf numFmtId="0" fontId="0" fillId="2" borderId="0" xfId="0" applyFill="1"/>
    <xf numFmtId="169" fontId="0" fillId="2" borderId="15" xfId="0" applyNumberFormat="1" applyFill="1" applyBorder="1"/>
    <xf numFmtId="170" fontId="23" fillId="2" borderId="15" xfId="1" applyNumberFormat="1" applyFont="1" applyFill="1" applyBorder="1"/>
    <xf numFmtId="166" fontId="0" fillId="7" borderId="15" xfId="1" applyNumberFormat="1" applyFont="1" applyFill="1" applyBorder="1" applyProtection="1">
      <protection locked="0"/>
    </xf>
    <xf numFmtId="169" fontId="0" fillId="7" borderId="15" xfId="2" applyNumberFormat="1" applyFon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166" fontId="0" fillId="7" borderId="18" xfId="1" applyNumberFormat="1" applyFont="1" applyFill="1" applyBorder="1" applyProtection="1">
      <protection locked="0"/>
    </xf>
    <xf numFmtId="0" fontId="0" fillId="2" borderId="0" xfId="0" applyFill="1" applyProtection="1"/>
    <xf numFmtId="0" fontId="17" fillId="4" borderId="2" xfId="0" applyFont="1" applyFill="1" applyBorder="1" applyAlignment="1" applyProtection="1">
      <alignment horizontal="centerContinuous"/>
    </xf>
    <xf numFmtId="0" fontId="17" fillId="4" borderId="3" xfId="0" applyFont="1" applyFill="1" applyBorder="1" applyAlignment="1" applyProtection="1">
      <alignment horizontal="centerContinuous"/>
    </xf>
    <xf numFmtId="0" fontId="8" fillId="4" borderId="3" xfId="0" applyFont="1" applyFill="1" applyBorder="1" applyAlignment="1" applyProtection="1">
      <alignment horizontal="centerContinuous"/>
    </xf>
    <xf numFmtId="0" fontId="0" fillId="2" borderId="0" xfId="0" applyFill="1" applyBorder="1" applyProtection="1"/>
    <xf numFmtId="0" fontId="37" fillId="4" borderId="5" xfId="0" applyFont="1" applyFill="1" applyBorder="1" applyAlignment="1" applyProtection="1">
      <alignment horizontal="centerContinuous"/>
    </xf>
    <xf numFmtId="0" fontId="11" fillId="6" borderId="16" xfId="0" applyFont="1" applyFill="1" applyBorder="1" applyAlignment="1" applyProtection="1">
      <alignment horizontal="centerContinuous"/>
    </xf>
    <xf numFmtId="0" fontId="11" fillId="6" borderId="17" xfId="0" applyFont="1" applyFill="1" applyBorder="1" applyAlignment="1" applyProtection="1">
      <alignment horizontal="centerContinuous"/>
    </xf>
    <xf numFmtId="0" fontId="36" fillId="2" borderId="0" xfId="0" applyFont="1" applyFill="1" applyProtection="1"/>
    <xf numFmtId="0" fontId="10" fillId="2" borderId="0" xfId="3" applyFill="1" applyProtection="1"/>
    <xf numFmtId="0" fontId="10" fillId="2" borderId="0" xfId="3" applyFill="1" applyBorder="1" applyProtection="1"/>
    <xf numFmtId="0" fontId="22" fillId="3" borderId="16" xfId="0" applyFont="1" applyFill="1" applyBorder="1" applyAlignment="1" applyProtection="1">
      <alignment horizontal="centerContinuous"/>
    </xf>
    <xf numFmtId="0" fontId="22" fillId="3" borderId="17" xfId="0" applyFont="1" applyFill="1" applyBorder="1" applyAlignment="1" applyProtection="1">
      <alignment horizontal="centerContinuous"/>
    </xf>
    <xf numFmtId="0" fontId="8" fillId="3" borderId="17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Continuous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0" fillId="2" borderId="15" xfId="0" applyFill="1" applyBorder="1" applyProtection="1"/>
    <xf numFmtId="0" fontId="0" fillId="2" borderId="17" xfId="0" applyFill="1" applyBorder="1" applyProtection="1"/>
    <xf numFmtId="169" fontId="20" fillId="2" borderId="17" xfId="2" applyNumberFormat="1" applyFont="1" applyFill="1" applyBorder="1" applyProtection="1"/>
    <xf numFmtId="0" fontId="20" fillId="2" borderId="17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0" fillId="2" borderId="3" xfId="0" applyFill="1" applyBorder="1" applyProtection="1"/>
    <xf numFmtId="169" fontId="20" fillId="2" borderId="3" xfId="2" applyNumberFormat="1" applyFont="1" applyFill="1" applyBorder="1" applyProtection="1"/>
    <xf numFmtId="0" fontId="20" fillId="2" borderId="3" xfId="0" applyFont="1" applyFill="1" applyBorder="1" applyAlignment="1" applyProtection="1">
      <alignment horizontal="center"/>
    </xf>
    <xf numFmtId="0" fontId="0" fillId="2" borderId="1" xfId="0" applyFill="1" applyBorder="1" applyProtection="1"/>
    <xf numFmtId="0" fontId="17" fillId="4" borderId="1" xfId="0" applyFont="1" applyFill="1" applyBorder="1" applyAlignment="1" applyProtection="1">
      <alignment horizontal="centerContinuous"/>
    </xf>
    <xf numFmtId="0" fontId="8" fillId="4" borderId="1" xfId="0" applyFont="1" applyFill="1" applyBorder="1" applyAlignment="1" applyProtection="1">
      <alignment horizontal="centerContinuous"/>
    </xf>
    <xf numFmtId="0" fontId="11" fillId="5" borderId="16" xfId="0" applyFont="1" applyFill="1" applyBorder="1" applyAlignment="1" applyProtection="1">
      <alignment horizontal="centerContinuous"/>
    </xf>
    <xf numFmtId="0" fontId="11" fillId="5" borderId="17" xfId="0" applyFont="1" applyFill="1" applyBorder="1" applyAlignment="1" applyProtection="1">
      <alignment horizontal="centerContinuous"/>
    </xf>
    <xf numFmtId="0" fontId="11" fillId="5" borderId="18" xfId="0" applyFont="1" applyFill="1" applyBorder="1" applyAlignment="1" applyProtection="1">
      <alignment horizontal="centerContinuous"/>
    </xf>
    <xf numFmtId="0" fontId="0" fillId="8" borderId="15" xfId="0" applyFill="1" applyBorder="1" applyProtection="1"/>
    <xf numFmtId="0" fontId="0" fillId="2" borderId="0" xfId="0" applyFill="1" applyAlignment="1" applyProtection="1">
      <alignment horizontal="left" indent="1"/>
    </xf>
    <xf numFmtId="170" fontId="20" fillId="2" borderId="17" xfId="1" applyNumberFormat="1" applyFont="1" applyFill="1" applyBorder="1" applyProtection="1"/>
    <xf numFmtId="43" fontId="6" fillId="2" borderId="16" xfId="1" applyNumberFormat="1" applyFont="1" applyFill="1" applyBorder="1" applyProtection="1"/>
    <xf numFmtId="44" fontId="6" fillId="2" borderId="18" xfId="2" applyFont="1" applyFill="1" applyBorder="1" applyProtection="1"/>
    <xf numFmtId="44" fontId="6" fillId="2" borderId="0" xfId="2" applyFont="1" applyFill="1" applyBorder="1" applyProtection="1"/>
    <xf numFmtId="170" fontId="20" fillId="2" borderId="3" xfId="1" applyNumberFormat="1" applyFont="1" applyFill="1" applyBorder="1" applyProtection="1"/>
    <xf numFmtId="0" fontId="20" fillId="2" borderId="18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170" fontId="20" fillId="2" borderId="1" xfId="1" applyNumberFormat="1" applyFont="1" applyFill="1" applyBorder="1" applyProtection="1"/>
    <xf numFmtId="169" fontId="20" fillId="2" borderId="1" xfId="2" applyNumberFormat="1" applyFont="1" applyFill="1" applyBorder="1" applyProtection="1"/>
    <xf numFmtId="0" fontId="20" fillId="2" borderId="1" xfId="0" applyFont="1" applyFill="1" applyBorder="1" applyAlignment="1" applyProtection="1">
      <alignment horizontal="center"/>
    </xf>
    <xf numFmtId="0" fontId="6" fillId="40" borderId="16" xfId="0" applyFont="1" applyFill="1" applyBorder="1" applyAlignment="1" applyProtection="1">
      <alignment horizontal="centerContinuous"/>
    </xf>
    <xf numFmtId="0" fontId="6" fillId="40" borderId="17" xfId="0" applyFont="1" applyFill="1" applyBorder="1" applyAlignment="1" applyProtection="1">
      <alignment horizontal="centerContinuous"/>
    </xf>
    <xf numFmtId="0" fontId="6" fillId="40" borderId="18" xfId="0" applyFont="1" applyFill="1" applyBorder="1" applyAlignment="1" applyProtection="1">
      <alignment horizontal="centerContinuous"/>
    </xf>
    <xf numFmtId="0" fontId="6" fillId="2" borderId="0" xfId="0" applyFont="1" applyFill="1" applyProtection="1"/>
    <xf numFmtId="0" fontId="6" fillId="6" borderId="2" xfId="0" applyFont="1" applyFill="1" applyBorder="1" applyAlignment="1" applyProtection="1">
      <alignment horizontal="left"/>
    </xf>
    <xf numFmtId="0" fontId="6" fillId="6" borderId="3" xfId="0" applyFont="1" applyFill="1" applyBorder="1" applyAlignment="1" applyProtection="1">
      <alignment horizontal="left"/>
    </xf>
    <xf numFmtId="0" fontId="0" fillId="6" borderId="3" xfId="0" applyFill="1" applyBorder="1" applyProtection="1"/>
    <xf numFmtId="170" fontId="6" fillId="6" borderId="4" xfId="1" applyNumberFormat="1" applyFont="1" applyFill="1" applyBorder="1" applyProtection="1"/>
    <xf numFmtId="0" fontId="6" fillId="6" borderId="5" xfId="0" applyFont="1" applyFill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left"/>
    </xf>
    <xf numFmtId="0" fontId="0" fillId="6" borderId="1" xfId="0" applyFill="1" applyBorder="1" applyProtection="1"/>
    <xf numFmtId="169" fontId="6" fillId="6" borderId="6" xfId="0" applyNumberFormat="1" applyFont="1" applyFill="1" applyBorder="1" applyProtection="1"/>
    <xf numFmtId="170" fontId="20" fillId="2" borderId="0" xfId="1" applyNumberFormat="1" applyFont="1" applyFill="1" applyBorder="1" applyProtection="1"/>
    <xf numFmtId="169" fontId="20" fillId="2" borderId="0" xfId="2" applyNumberFormat="1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166" fontId="0" fillId="2" borderId="0" xfId="1" applyNumberFormat="1" applyFont="1" applyFill="1" applyBorder="1" applyProtection="1"/>
    <xf numFmtId="169" fontId="0" fillId="2" borderId="0" xfId="2" applyNumberFormat="1" applyFont="1" applyFill="1" applyBorder="1" applyProtection="1"/>
    <xf numFmtId="43" fontId="6" fillId="2" borderId="0" xfId="1" applyNumberFormat="1" applyFont="1" applyFill="1" applyBorder="1" applyProtection="1"/>
    <xf numFmtId="166" fontId="0" fillId="2" borderId="0" xfId="1" applyNumberFormat="1" applyFont="1" applyFill="1" applyBorder="1" applyProtection="1">
      <protection locked="0"/>
    </xf>
    <xf numFmtId="169" fontId="0" fillId="2" borderId="0" xfId="2" applyNumberFormat="1" applyFont="1" applyFill="1" applyBorder="1" applyProtection="1">
      <protection locked="0"/>
    </xf>
    <xf numFmtId="166" fontId="0" fillId="41" borderId="0" xfId="1" applyNumberFormat="1" applyFont="1" applyFill="1" applyBorder="1" applyProtection="1"/>
    <xf numFmtId="169" fontId="0" fillId="41" borderId="0" xfId="2" applyNumberFormat="1" applyFont="1" applyFill="1" applyBorder="1" applyProtection="1"/>
    <xf numFmtId="0" fontId="0" fillId="41" borderId="0" xfId="0" applyFill="1" applyProtection="1"/>
    <xf numFmtId="0" fontId="15" fillId="4" borderId="16" xfId="0" applyFont="1" applyFill="1" applyBorder="1" applyAlignment="1">
      <alignment horizontal="centerContinuous"/>
    </xf>
    <xf numFmtId="0" fontId="19" fillId="4" borderId="18" xfId="0" applyFont="1" applyFill="1" applyBorder="1" applyAlignment="1">
      <alignment horizontal="centerContinuous"/>
    </xf>
    <xf numFmtId="0" fontId="6" fillId="5" borderId="16" xfId="0" applyFont="1" applyFill="1" applyBorder="1" applyAlignment="1">
      <alignment horizontal="centerContinuous"/>
    </xf>
    <xf numFmtId="164" fontId="2" fillId="5" borderId="18" xfId="0" applyNumberFormat="1" applyFont="1" applyFill="1" applyBorder="1" applyAlignment="1" applyProtection="1">
      <alignment horizontal="centerContinuous"/>
      <protection locked="0"/>
    </xf>
    <xf numFmtId="167" fontId="3" fillId="7" borderId="15" xfId="0" applyNumberFormat="1" applyFont="1" applyFill="1" applyBorder="1" applyAlignment="1" applyProtection="1">
      <alignment horizontal="right"/>
      <protection locked="0"/>
    </xf>
    <xf numFmtId="49" fontId="13" fillId="7" borderId="15" xfId="0" applyNumberFormat="1" applyFont="1" applyFill="1" applyBorder="1" applyAlignment="1" applyProtection="1">
      <alignment horizontal="right"/>
      <protection locked="0"/>
    </xf>
    <xf numFmtId="49" fontId="14" fillId="7" borderId="15" xfId="4" applyNumberFormat="1" applyFill="1" applyBorder="1" applyAlignment="1" applyProtection="1">
      <alignment horizontal="right"/>
      <protection locked="0"/>
    </xf>
    <xf numFmtId="0" fontId="13" fillId="7" borderId="15" xfId="0" applyNumberFormat="1" applyFont="1" applyFill="1" applyBorder="1" applyAlignment="1" applyProtection="1">
      <alignment horizontal="right"/>
      <protection locked="0"/>
    </xf>
    <xf numFmtId="168" fontId="13" fillId="7" borderId="15" xfId="0" applyNumberFormat="1" applyFont="1" applyFill="1" applyBorder="1" applyAlignment="1" applyProtection="1">
      <alignment horizontal="right"/>
      <protection locked="0"/>
    </xf>
    <xf numFmtId="164" fontId="12" fillId="7" borderId="15" xfId="0" applyNumberFormat="1" applyFont="1" applyFill="1" applyBorder="1" applyAlignment="1" applyProtection="1">
      <alignment horizontal="right"/>
      <protection locked="0"/>
    </xf>
    <xf numFmtId="167" fontId="3" fillId="7" borderId="15" xfId="0" applyNumberFormat="1" applyFont="1" applyFill="1" applyBorder="1" applyProtection="1">
      <protection locked="0"/>
    </xf>
    <xf numFmtId="170" fontId="20" fillId="2" borderId="16" xfId="1" applyNumberFormat="1" applyFont="1" applyFill="1" applyBorder="1" applyProtection="1"/>
    <xf numFmtId="166" fontId="0" fillId="2" borderId="17" xfId="1" applyNumberFormat="1" applyFont="1" applyFill="1" applyBorder="1" applyProtection="1">
      <protection locked="0"/>
    </xf>
    <xf numFmtId="169" fontId="0" fillId="2" borderId="17" xfId="2" applyNumberFormat="1" applyFont="1" applyFill="1" applyBorder="1" applyProtection="1">
      <protection locked="0"/>
    </xf>
    <xf numFmtId="43" fontId="6" fillId="2" borderId="17" xfId="1" applyNumberFormat="1" applyFont="1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8" fillId="4" borderId="4" xfId="0" applyFont="1" applyFill="1" applyBorder="1" applyAlignment="1" applyProtection="1">
      <alignment horizontal="centerContinuous"/>
    </xf>
    <xf numFmtId="0" fontId="8" fillId="4" borderId="6" xfId="0" applyFont="1" applyFill="1" applyBorder="1" applyAlignment="1" applyProtection="1">
      <alignment horizontal="centerContinuous"/>
    </xf>
    <xf numFmtId="0" fontId="8" fillId="3" borderId="18" xfId="0" applyFont="1" applyFill="1" applyBorder="1" applyAlignment="1" applyProtection="1">
      <alignment horizontal="centerContinuous"/>
    </xf>
    <xf numFmtId="0" fontId="11" fillId="6" borderId="18" xfId="0" applyFont="1" applyFill="1" applyBorder="1" applyAlignment="1" applyProtection="1">
      <alignment horizontal="centerContinuous"/>
    </xf>
    <xf numFmtId="166" fontId="0" fillId="42" borderId="15" xfId="1" applyNumberFormat="1" applyFont="1" applyFill="1" applyBorder="1" applyProtection="1">
      <protection locked="0"/>
    </xf>
    <xf numFmtId="0" fontId="38" fillId="2" borderId="0" xfId="3" applyFont="1" applyFill="1"/>
  </cellXfs>
  <cellStyles count="46">
    <cellStyle name="20% - Accent1" xfId="21" builtinId="30" customBuiltin="1"/>
    <cellStyle name="20% - Accent2" xfId="25" builtinId="34" customBuiltin="1"/>
    <cellStyle name="20% - Accent3" xfId="29" builtinId="38" hidden="1" customBuiltin="1"/>
    <cellStyle name="20% - Accent3" xfId="44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urrency" xfId="2" builtinId="4"/>
    <cellStyle name="Explanatory Text" xfId="3" builtinId="53"/>
    <cellStyle name="Good" xfId="10" builtinId="26" customBuiltin="1"/>
    <cellStyle name="h'" xfId="45" xr:uid="{00000000-0005-0000-0000-000020000000}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" builtinId="8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Output" xfId="14" builtinId="21" customBuiltin="1"/>
    <cellStyle name="Title" xfId="5" builtinId="15" customBuiltin="1"/>
    <cellStyle name="Total" xfId="19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60"/>
  <sheetViews>
    <sheetView tabSelected="1" zoomScale="80" zoomScaleNormal="80" workbookViewId="0">
      <selection activeCell="B15" sqref="B15"/>
    </sheetView>
  </sheetViews>
  <sheetFormatPr defaultColWidth="0" defaultRowHeight="14.5" zeroHeight="1" x14ac:dyDescent="0.35"/>
  <cols>
    <col min="1" max="1" width="3.26953125" style="1" customWidth="1"/>
    <col min="2" max="2" width="69" style="1" customWidth="1"/>
    <col min="3" max="3" width="36.7265625" style="1" customWidth="1"/>
    <col min="4" max="4" width="3.26953125" style="1" customWidth="1"/>
    <col min="5" max="6" width="0" style="1" hidden="1" customWidth="1"/>
    <col min="7" max="16384" width="9.1796875" style="1" hidden="1"/>
  </cols>
  <sheetData>
    <row r="1" spans="2:6" x14ac:dyDescent="0.35">
      <c r="B1" s="20"/>
      <c r="C1" s="20"/>
      <c r="D1" s="20"/>
      <c r="E1" s="20"/>
      <c r="F1" s="20"/>
    </row>
    <row r="2" spans="2:6" s="13" customFormat="1" ht="33.5" x14ac:dyDescent="0.75">
      <c r="B2" s="95" t="s">
        <v>93</v>
      </c>
      <c r="C2" s="96"/>
    </row>
    <row r="3" spans="2:6" ht="5.15" customHeight="1" x14ac:dyDescent="0.65">
      <c r="B3" s="7"/>
      <c r="C3" s="8"/>
      <c r="D3" s="20"/>
      <c r="E3" s="20"/>
      <c r="F3" s="20"/>
    </row>
    <row r="4" spans="2:6" s="2" customFormat="1" ht="21" customHeight="1" x14ac:dyDescent="0.65">
      <c r="B4" s="15" t="s">
        <v>0</v>
      </c>
      <c r="C4" s="16"/>
      <c r="D4" s="3"/>
      <c r="E4" s="3"/>
      <c r="F4" s="3"/>
    </row>
    <row r="5" spans="2:6" s="2" customFormat="1" ht="16.899999999999999" customHeight="1" x14ac:dyDescent="0.65">
      <c r="B5" s="17" t="s">
        <v>90</v>
      </c>
      <c r="C5" s="18"/>
      <c r="D5" s="3"/>
      <c r="E5" s="3"/>
      <c r="F5" s="3"/>
    </row>
    <row r="6" spans="2:6" ht="5.15" customHeight="1" x14ac:dyDescent="0.5">
      <c r="B6" s="20"/>
      <c r="C6" s="4"/>
      <c r="D6" s="5"/>
      <c r="E6" s="6"/>
      <c r="F6" s="6"/>
    </row>
    <row r="7" spans="2:6" s="10" customFormat="1" ht="13" x14ac:dyDescent="0.3">
      <c r="B7" s="116" t="s">
        <v>1</v>
      </c>
      <c r="C7" s="11"/>
      <c r="D7" s="12"/>
    </row>
    <row r="8" spans="2:6" ht="5.15" customHeight="1" x14ac:dyDescent="0.5">
      <c r="B8" s="20"/>
      <c r="C8" s="4"/>
      <c r="D8" s="5"/>
      <c r="E8" s="6"/>
      <c r="F8" s="6"/>
    </row>
    <row r="9" spans="2:6" ht="21" x14ac:dyDescent="0.5">
      <c r="B9" s="97" t="s">
        <v>2</v>
      </c>
      <c r="C9" s="98"/>
      <c r="D9" s="5"/>
      <c r="E9" s="6"/>
      <c r="F9" s="6"/>
    </row>
    <row r="10" spans="2:6" ht="5.15" customHeight="1" x14ac:dyDescent="0.5">
      <c r="B10" s="20"/>
      <c r="C10" s="20"/>
      <c r="D10" s="5"/>
      <c r="E10" s="6"/>
      <c r="F10" s="6"/>
    </row>
    <row r="11" spans="2:6" ht="21" x14ac:dyDescent="0.5">
      <c r="B11" s="9" t="s">
        <v>3</v>
      </c>
      <c r="C11" s="99"/>
      <c r="D11" s="5"/>
      <c r="E11" s="6"/>
      <c r="F11" s="6"/>
    </row>
    <row r="12" spans="2:6" ht="21" x14ac:dyDescent="0.5">
      <c r="B12" s="9" t="s">
        <v>4</v>
      </c>
      <c r="C12" s="100"/>
      <c r="D12" s="5"/>
      <c r="E12" s="6"/>
      <c r="F12" s="6"/>
    </row>
    <row r="13" spans="2:6" ht="21" x14ac:dyDescent="0.5">
      <c r="B13" s="9" t="s">
        <v>5</v>
      </c>
      <c r="C13" s="101"/>
      <c r="D13" s="5"/>
      <c r="E13" s="6"/>
      <c r="F13" s="6"/>
    </row>
    <row r="14" spans="2:6" ht="5.15" customHeight="1" x14ac:dyDescent="0.5">
      <c r="B14" s="20"/>
      <c r="C14" s="4"/>
      <c r="D14" s="5"/>
      <c r="E14" s="6"/>
      <c r="F14" s="6"/>
    </row>
    <row r="15" spans="2:6" ht="21" x14ac:dyDescent="0.5">
      <c r="B15" s="97" t="s">
        <v>6</v>
      </c>
      <c r="C15" s="98"/>
      <c r="D15" s="5"/>
      <c r="E15" s="6"/>
      <c r="F15" s="6"/>
    </row>
    <row r="16" spans="2:6" ht="5.15" customHeight="1" x14ac:dyDescent="0.5">
      <c r="B16" s="20"/>
      <c r="C16" s="4"/>
      <c r="D16" s="5"/>
      <c r="E16" s="6"/>
      <c r="F16" s="6"/>
    </row>
    <row r="17" spans="1:6" ht="21" x14ac:dyDescent="0.5">
      <c r="A17" s="20"/>
      <c r="B17" s="9" t="s">
        <v>7</v>
      </c>
      <c r="C17" s="100"/>
      <c r="D17" s="5"/>
      <c r="E17" s="6"/>
      <c r="F17" s="6"/>
    </row>
    <row r="18" spans="1:6" ht="21" x14ac:dyDescent="0.5">
      <c r="A18" s="20"/>
      <c r="B18" s="9" t="s">
        <v>8</v>
      </c>
      <c r="C18" s="102"/>
      <c r="D18" s="5"/>
      <c r="E18" s="6"/>
      <c r="F18" s="6"/>
    </row>
    <row r="19" spans="1:6" ht="21" x14ac:dyDescent="0.5">
      <c r="A19" s="20"/>
      <c r="B19" s="9" t="s">
        <v>9</v>
      </c>
      <c r="C19" s="100"/>
      <c r="D19" s="5"/>
      <c r="E19" s="6"/>
      <c r="F19" s="6"/>
    </row>
    <row r="20" spans="1:6" ht="21" x14ac:dyDescent="0.5">
      <c r="A20" s="20"/>
      <c r="B20" s="9" t="s">
        <v>10</v>
      </c>
      <c r="C20" s="100"/>
      <c r="D20" s="5"/>
      <c r="E20" s="6"/>
      <c r="F20" s="6"/>
    </row>
    <row r="21" spans="1:6" ht="21" x14ac:dyDescent="0.5">
      <c r="A21" s="20"/>
      <c r="B21" s="9" t="s">
        <v>11</v>
      </c>
      <c r="C21" s="100"/>
      <c r="D21" s="5"/>
      <c r="E21" s="6"/>
      <c r="F21" s="6"/>
    </row>
    <row r="22" spans="1:6" ht="21" x14ac:dyDescent="0.5">
      <c r="A22" s="20"/>
      <c r="B22" s="9" t="s">
        <v>12</v>
      </c>
      <c r="C22" s="103"/>
      <c r="D22" s="5"/>
      <c r="E22" s="6"/>
      <c r="F22" s="6"/>
    </row>
    <row r="23" spans="1:6" ht="21" x14ac:dyDescent="0.5">
      <c r="A23" s="20"/>
      <c r="B23" s="9" t="s">
        <v>13</v>
      </c>
      <c r="C23" s="104"/>
      <c r="D23" s="5"/>
      <c r="E23" s="6"/>
      <c r="F23" s="6"/>
    </row>
    <row r="24" spans="1:6" ht="21" x14ac:dyDescent="0.5">
      <c r="A24" s="20"/>
      <c r="B24" s="9" t="s">
        <v>14</v>
      </c>
      <c r="C24" s="105"/>
      <c r="D24" s="5"/>
      <c r="E24" s="6"/>
      <c r="F24" s="6"/>
    </row>
    <row r="25" spans="1:6" ht="21" x14ac:dyDescent="0.5">
      <c r="A25" s="20"/>
      <c r="B25" s="9" t="s">
        <v>15</v>
      </c>
      <c r="C25" s="100"/>
      <c r="D25" s="5"/>
      <c r="E25" s="6"/>
      <c r="F25" s="6"/>
    </row>
    <row r="26" spans="1:6" ht="5.15" customHeight="1" x14ac:dyDescent="0.5">
      <c r="A26" s="20"/>
      <c r="B26" s="9"/>
      <c r="C26" s="19"/>
      <c r="D26" s="5"/>
      <c r="E26" s="6"/>
      <c r="F26" s="6"/>
    </row>
    <row r="27" spans="1:6" ht="5.15" customHeight="1" x14ac:dyDescent="0.5">
      <c r="A27" s="20"/>
      <c r="B27" s="20"/>
      <c r="C27" s="4"/>
      <c r="D27" s="5"/>
      <c r="E27" s="6"/>
      <c r="F27" s="6"/>
    </row>
    <row r="28" spans="1:6" ht="21" x14ac:dyDescent="0.5">
      <c r="A28" s="20"/>
      <c r="B28" s="97" t="s">
        <v>16</v>
      </c>
      <c r="C28" s="98"/>
      <c r="D28" s="5"/>
      <c r="E28" s="6"/>
      <c r="F28" s="6"/>
    </row>
    <row r="29" spans="1:6" ht="5.15" customHeight="1" x14ac:dyDescent="0.35">
      <c r="A29" s="20"/>
      <c r="B29" s="20"/>
      <c r="C29" s="20"/>
      <c r="D29" s="20"/>
      <c r="E29" s="20"/>
      <c r="F29" s="20"/>
    </row>
    <row r="30" spans="1:6" x14ac:dyDescent="0.35">
      <c r="A30" s="20"/>
      <c r="B30" s="9" t="s">
        <v>17</v>
      </c>
      <c r="C30" s="22">
        <f>'Submission Form'!$K$53+'Submission Form'!$K$66+'Submission Form'!$K$84</f>
        <v>0</v>
      </c>
      <c r="D30" s="20"/>
      <c r="E30" s="20"/>
      <c r="F30" s="20"/>
    </row>
    <row r="31" spans="1:6" x14ac:dyDescent="0.35">
      <c r="A31" s="20"/>
      <c r="B31" s="9" t="s">
        <v>18</v>
      </c>
      <c r="C31" s="21">
        <f>+'Submission Form'!$K$54+'Submission Form'!$K$67+'Submission Form'!$K$85</f>
        <v>0</v>
      </c>
      <c r="D31" s="20"/>
      <c r="E31" s="20"/>
      <c r="F31" s="20"/>
    </row>
    <row r="32" spans="1:6" ht="5.15" customHeight="1" x14ac:dyDescent="0.35">
      <c r="A32" s="20"/>
      <c r="B32" s="9"/>
      <c r="C32" s="14"/>
      <c r="D32" s="20"/>
      <c r="E32" s="20"/>
      <c r="F32" s="20"/>
    </row>
    <row r="33" spans="1:6" hidden="1" x14ac:dyDescent="0.35">
      <c r="A33" s="20"/>
      <c r="B33" s="10"/>
      <c r="C33" s="20"/>
      <c r="D33" s="20"/>
      <c r="E33" s="20"/>
      <c r="F33" s="20"/>
    </row>
    <row r="34" spans="1:6" hidden="1" x14ac:dyDescent="0.35">
      <c r="A34" s="20"/>
      <c r="B34" s="10"/>
      <c r="C34" s="20"/>
      <c r="D34" s="20"/>
      <c r="E34" s="20"/>
      <c r="F34" s="20"/>
    </row>
    <row r="35" spans="1:6" hidden="1" x14ac:dyDescent="0.35">
      <c r="A35" s="20"/>
      <c r="B35" s="20"/>
      <c r="C35" s="20"/>
      <c r="D35" s="20"/>
      <c r="E35" s="20"/>
      <c r="F35" s="20"/>
    </row>
    <row r="36" spans="1:6" hidden="1" x14ac:dyDescent="0.35">
      <c r="A36" s="20"/>
      <c r="B36" s="20"/>
      <c r="C36" s="20"/>
      <c r="D36" s="20"/>
      <c r="E36" s="20"/>
      <c r="F36" s="20"/>
    </row>
    <row r="37" spans="1:6" hidden="1" x14ac:dyDescent="0.35">
      <c r="A37" s="20"/>
      <c r="B37" s="20"/>
      <c r="C37" s="20"/>
      <c r="D37" s="20"/>
      <c r="E37" s="20"/>
      <c r="F37" s="20"/>
    </row>
    <row r="38" spans="1:6" hidden="1" x14ac:dyDescent="0.35">
      <c r="A38" s="20"/>
      <c r="B38" s="20"/>
      <c r="C38" s="20"/>
      <c r="D38" s="20"/>
      <c r="E38" s="20"/>
      <c r="F38" s="20"/>
    </row>
    <row r="39" spans="1:6" hidden="1" x14ac:dyDescent="0.35">
      <c r="A39" s="20"/>
      <c r="B39" s="20"/>
      <c r="C39" s="20"/>
      <c r="D39" s="20"/>
      <c r="E39" s="20"/>
      <c r="F39" s="20"/>
    </row>
    <row r="40" spans="1:6" hidden="1" x14ac:dyDescent="0.35">
      <c r="A40" s="20"/>
      <c r="B40" s="20"/>
      <c r="C40" s="20"/>
      <c r="D40" s="20"/>
      <c r="E40" s="20"/>
      <c r="F40" s="20"/>
    </row>
    <row r="41" spans="1:6" hidden="1" x14ac:dyDescent="0.35">
      <c r="A41" s="20"/>
      <c r="B41" s="20"/>
      <c r="C41" s="20"/>
      <c r="D41" s="20"/>
      <c r="E41" s="20"/>
      <c r="F41" s="20"/>
    </row>
    <row r="42" spans="1:6" hidden="1" x14ac:dyDescent="0.35">
      <c r="A42" s="20"/>
      <c r="B42" s="20"/>
      <c r="C42" s="20"/>
      <c r="D42" s="20"/>
      <c r="E42" s="20"/>
      <c r="F42" s="20"/>
    </row>
    <row r="43" spans="1:6" hidden="1" x14ac:dyDescent="0.35">
      <c r="A43" s="20"/>
      <c r="B43" s="20"/>
      <c r="C43" s="20"/>
      <c r="D43" s="20"/>
      <c r="E43" s="20"/>
      <c r="F43" s="20"/>
    </row>
    <row r="44" spans="1:6" hidden="1" x14ac:dyDescent="0.35">
      <c r="A44" s="20"/>
      <c r="B44" s="20"/>
      <c r="C44" s="20"/>
      <c r="D44" s="20"/>
      <c r="E44" s="20"/>
      <c r="F44" s="20"/>
    </row>
    <row r="45" spans="1:6" hidden="1" x14ac:dyDescent="0.35">
      <c r="A45" s="20"/>
      <c r="B45" s="20"/>
      <c r="C45" s="20"/>
      <c r="D45" s="20"/>
      <c r="E45" s="20"/>
      <c r="F45" s="20"/>
    </row>
    <row r="46" spans="1:6" hidden="1" x14ac:dyDescent="0.35">
      <c r="A46" s="20"/>
      <c r="B46" s="20"/>
      <c r="C46" s="20"/>
      <c r="D46" s="20"/>
      <c r="E46" s="20"/>
      <c r="F46" s="20"/>
    </row>
    <row r="47" spans="1:6" hidden="1" x14ac:dyDescent="0.35">
      <c r="A47" s="20"/>
      <c r="B47" s="20"/>
      <c r="C47" s="20"/>
      <c r="D47" s="20"/>
      <c r="E47" s="20"/>
      <c r="F47" s="20"/>
    </row>
    <row r="48" spans="1:6" hidden="1" x14ac:dyDescent="0.35">
      <c r="A48" s="20"/>
      <c r="B48" s="20"/>
      <c r="C48" s="20"/>
      <c r="D48" s="20"/>
      <c r="E48" s="20"/>
      <c r="F48" s="20"/>
    </row>
    <row r="49" spans="1:6" hidden="1" x14ac:dyDescent="0.35">
      <c r="A49" s="20"/>
      <c r="B49" s="20"/>
      <c r="C49" s="20"/>
      <c r="D49" s="20"/>
      <c r="E49" s="20"/>
      <c r="F49" s="20"/>
    </row>
    <row r="50" spans="1:6" hidden="1" x14ac:dyDescent="0.35">
      <c r="A50" s="20"/>
      <c r="B50" s="20"/>
      <c r="C50" s="20"/>
      <c r="D50" s="20"/>
      <c r="E50" s="20"/>
      <c r="F50" s="20"/>
    </row>
    <row r="51" spans="1:6" hidden="1" x14ac:dyDescent="0.35">
      <c r="A51" s="20"/>
      <c r="B51" s="20"/>
      <c r="C51" s="20"/>
      <c r="D51" s="20"/>
      <c r="E51" s="20"/>
      <c r="F51" s="20"/>
    </row>
    <row r="52" spans="1:6" hidden="1" x14ac:dyDescent="0.35">
      <c r="A52" s="20"/>
      <c r="B52" s="20"/>
      <c r="C52" s="20"/>
      <c r="D52" s="20"/>
      <c r="E52" s="20"/>
      <c r="F52" s="20"/>
    </row>
    <row r="53" spans="1:6" hidden="1" x14ac:dyDescent="0.35">
      <c r="A53" s="20"/>
      <c r="B53" s="20"/>
      <c r="C53" s="20"/>
      <c r="D53" s="20"/>
      <c r="E53" s="20"/>
      <c r="F53" s="20"/>
    </row>
    <row r="54" spans="1:6" hidden="1" x14ac:dyDescent="0.35">
      <c r="A54" s="20"/>
      <c r="B54" s="20"/>
      <c r="C54" s="20"/>
      <c r="D54" s="20"/>
      <c r="E54" s="20"/>
      <c r="F54" s="20"/>
    </row>
    <row r="55" spans="1:6" hidden="1" x14ac:dyDescent="0.35">
      <c r="A55" s="20"/>
      <c r="B55" s="20"/>
      <c r="C55" s="20"/>
      <c r="D55" s="20"/>
      <c r="E55" s="20"/>
      <c r="F55" s="20"/>
    </row>
    <row r="56" spans="1:6" hidden="1" x14ac:dyDescent="0.35">
      <c r="A56" s="20"/>
      <c r="B56" s="20"/>
      <c r="C56" s="20"/>
      <c r="D56" s="20"/>
      <c r="E56" s="20"/>
      <c r="F56" s="20"/>
    </row>
    <row r="57" spans="1:6" hidden="1" x14ac:dyDescent="0.35">
      <c r="A57" s="20"/>
      <c r="B57" s="20"/>
      <c r="C57" s="20"/>
      <c r="D57" s="20"/>
      <c r="E57" s="20"/>
      <c r="F57" s="20"/>
    </row>
    <row r="58" spans="1:6" hidden="1" x14ac:dyDescent="0.35">
      <c r="A58" s="20"/>
      <c r="B58" s="20"/>
      <c r="C58" s="20"/>
      <c r="D58" s="20"/>
      <c r="E58" s="20"/>
      <c r="F58" s="20"/>
    </row>
    <row r="59" spans="1:6" hidden="1" x14ac:dyDescent="0.35">
      <c r="A59" s="20"/>
      <c r="B59" s="20"/>
      <c r="C59" s="20"/>
      <c r="D59" s="20"/>
      <c r="E59" s="20"/>
      <c r="F59" s="20"/>
    </row>
    <row r="60" spans="1:6" x14ac:dyDescent="0.35">
      <c r="A60" s="20"/>
      <c r="B60" s="20"/>
      <c r="C60" s="20"/>
      <c r="D60" s="20"/>
      <c r="E60" s="20"/>
      <c r="F60" s="20"/>
    </row>
  </sheetData>
  <sheetProtection algorithmName="SHA-512" hashValue="67ikiTZjBe7611NO89OSCOodtUvrf+D6hz3VwXLlQ1OiUZEXd+CxXvN3ptcdrRmotpB618ze8reIWpDs1oqrvg==" saltValue="FwNOFPu++z1n1Q2JZ8wcIA==" spinCount="100000" sheet="1" objects="1" scenarios="1"/>
  <printOptions horizontalCentered="1"/>
  <pageMargins left="0.7" right="0.7" top="0.75" bottom="0.75" header="0.3" footer="0.3"/>
  <pageSetup scale="85" orientation="portrait" r:id="rId1"/>
  <headerFooter>
    <oddFooter>&amp;LPre-Authorized Comm. Lighting&amp;RPage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5"/>
  <sheetViews>
    <sheetView zoomScale="90" zoomScaleNormal="90" workbookViewId="0">
      <selection activeCell="H29" sqref="H29"/>
    </sheetView>
  </sheetViews>
  <sheetFormatPr defaultColWidth="0" defaultRowHeight="14.5" zeroHeight="1" x14ac:dyDescent="0.35"/>
  <cols>
    <col min="1" max="2" width="3.26953125" style="28" customWidth="1"/>
    <col min="3" max="3" width="42.7265625" style="28" customWidth="1"/>
    <col min="4" max="4" width="14.1796875" style="28" bestFit="1" customWidth="1"/>
    <col min="5" max="5" width="12.7265625" style="28" customWidth="1"/>
    <col min="6" max="6" width="3.26953125" style="28" customWidth="1"/>
    <col min="7" max="7" width="12.7265625" style="28" customWidth="1"/>
    <col min="8" max="8" width="14.1796875" style="28" bestFit="1" customWidth="1"/>
    <col min="9" max="9" width="14.1796875" style="28" customWidth="1"/>
    <col min="10" max="10" width="0.81640625" style="28" customWidth="1"/>
    <col min="11" max="12" width="12.7265625" style="28" customWidth="1"/>
    <col min="13" max="13" width="3.26953125" style="28" customWidth="1"/>
    <col min="14" max="24" width="0" style="28" hidden="1" customWidth="1"/>
    <col min="25" max="16384" width="8.81640625" style="28" hidden="1"/>
  </cols>
  <sheetData>
    <row r="1" spans="2:12" x14ac:dyDescent="0.35"/>
    <row r="2" spans="2:12" ht="18.5" x14ac:dyDescent="0.45">
      <c r="B2" s="29" t="str">
        <f>+'Application Information'!B2</f>
        <v>Commercial New Construction LED Lighting Incentive Worksheet</v>
      </c>
      <c r="C2" s="30"/>
      <c r="D2" s="30"/>
      <c r="E2" s="31"/>
      <c r="F2" s="31"/>
      <c r="G2" s="31"/>
      <c r="H2" s="31"/>
      <c r="I2" s="31"/>
      <c r="J2" s="31"/>
      <c r="K2" s="31"/>
      <c r="L2" s="111"/>
    </row>
    <row r="3" spans="2:12" ht="12" customHeight="1" x14ac:dyDescent="0.45">
      <c r="B3" s="33" t="str">
        <f>+'Application Information'!B5</f>
        <v>Version 2021.1</v>
      </c>
      <c r="C3" s="55"/>
      <c r="D3" s="55"/>
      <c r="E3" s="56"/>
      <c r="F3" s="56"/>
      <c r="G3" s="56"/>
      <c r="H3" s="56"/>
      <c r="I3" s="56"/>
      <c r="J3" s="56"/>
      <c r="K3" s="56"/>
      <c r="L3" s="112"/>
    </row>
    <row r="4" spans="2:12" ht="4.9000000000000004" customHeight="1" x14ac:dyDescent="0.35"/>
    <row r="5" spans="2:12" x14ac:dyDescent="0.35">
      <c r="B5" s="57" t="s">
        <v>19</v>
      </c>
      <c r="C5" s="58"/>
      <c r="D5" s="58"/>
      <c r="E5" s="58"/>
      <c r="F5" s="59"/>
    </row>
    <row r="6" spans="2:12" ht="5.15" customHeight="1" x14ac:dyDescent="0.35"/>
    <row r="7" spans="2:12" x14ac:dyDescent="0.35">
      <c r="B7" s="60"/>
      <c r="C7" s="61" t="s">
        <v>20</v>
      </c>
      <c r="D7" s="61"/>
    </row>
    <row r="8" spans="2:12" ht="5.15" customHeight="1" x14ac:dyDescent="0.35">
      <c r="B8" s="32"/>
      <c r="C8" s="61"/>
      <c r="D8" s="61"/>
    </row>
    <row r="9" spans="2:12" x14ac:dyDescent="0.35">
      <c r="B9" s="60"/>
      <c r="C9" s="61" t="s">
        <v>21</v>
      </c>
      <c r="D9" s="61"/>
    </row>
    <row r="10" spans="2:12" ht="4.9000000000000004" customHeight="1" x14ac:dyDescent="0.35"/>
    <row r="11" spans="2:12" s="36" customFormat="1" x14ac:dyDescent="0.35">
      <c r="B11" s="34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114"/>
    </row>
    <row r="12" spans="2:12" ht="4.9000000000000004" customHeight="1" x14ac:dyDescent="0.35"/>
    <row r="13" spans="2:12" ht="12" customHeight="1" x14ac:dyDescent="0.35">
      <c r="B13" s="37" t="s">
        <v>23</v>
      </c>
      <c r="C13" s="37"/>
      <c r="D13" s="37"/>
    </row>
    <row r="14" spans="2:12" ht="12" customHeight="1" x14ac:dyDescent="0.35">
      <c r="B14" s="37" t="s">
        <v>91</v>
      </c>
      <c r="C14" s="37"/>
      <c r="D14" s="37"/>
    </row>
    <row r="15" spans="2:12" ht="12" customHeight="1" x14ac:dyDescent="0.35">
      <c r="B15" s="37" t="s">
        <v>24</v>
      </c>
    </row>
    <row r="16" spans="2:12" ht="12" customHeight="1" x14ac:dyDescent="0.35">
      <c r="B16" s="37" t="s">
        <v>25</v>
      </c>
    </row>
    <row r="17" spans="2:12" ht="12" customHeight="1" x14ac:dyDescent="0.35">
      <c r="B17" s="37" t="s">
        <v>26</v>
      </c>
    </row>
    <row r="18" spans="2:12" ht="12" customHeight="1" x14ac:dyDescent="0.35"/>
    <row r="19" spans="2:12" x14ac:dyDescent="0.35">
      <c r="B19" s="39" t="s">
        <v>27</v>
      </c>
      <c r="C19" s="40"/>
      <c r="D19" s="40"/>
      <c r="E19" s="40"/>
      <c r="F19" s="40"/>
      <c r="G19" s="41"/>
      <c r="H19" s="41"/>
      <c r="I19" s="41"/>
      <c r="J19" s="41"/>
      <c r="K19" s="41"/>
      <c r="L19" s="113"/>
    </row>
    <row r="20" spans="2:12" s="32" customFormat="1" x14ac:dyDescent="0.35">
      <c r="B20" s="38" t="s">
        <v>28</v>
      </c>
      <c r="D20" s="84"/>
      <c r="E20" s="85"/>
      <c r="F20" s="86"/>
      <c r="G20" s="90"/>
      <c r="H20" s="91"/>
      <c r="I20" s="90"/>
      <c r="K20" s="89"/>
      <c r="L20" s="65"/>
    </row>
    <row r="21" spans="2:12" ht="4.9000000000000004" customHeight="1" x14ac:dyDescent="0.3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2" x14ac:dyDescent="0.35">
      <c r="B22" s="39" t="s">
        <v>29</v>
      </c>
      <c r="C22" s="40"/>
      <c r="D22" s="40"/>
      <c r="E22" s="40"/>
      <c r="F22" s="40"/>
      <c r="G22" s="41"/>
      <c r="H22" s="41"/>
      <c r="I22" s="41"/>
      <c r="J22" s="41"/>
      <c r="K22" s="41"/>
      <c r="L22" s="113"/>
    </row>
    <row r="23" spans="2:12" ht="58" x14ac:dyDescent="0.35">
      <c r="B23" s="42" t="s">
        <v>30</v>
      </c>
      <c r="C23" s="42"/>
      <c r="D23" s="43" t="s">
        <v>31</v>
      </c>
      <c r="E23" s="43" t="s">
        <v>32</v>
      </c>
      <c r="F23" s="44"/>
      <c r="G23" s="43" t="s">
        <v>33</v>
      </c>
      <c r="H23" s="43" t="s">
        <v>34</v>
      </c>
      <c r="I23" s="45" t="s">
        <v>35</v>
      </c>
      <c r="J23" s="45"/>
      <c r="K23" s="43" t="s">
        <v>36</v>
      </c>
      <c r="L23" s="43" t="s">
        <v>37</v>
      </c>
    </row>
    <row r="24" spans="2:12" x14ac:dyDescent="0.35">
      <c r="B24" s="46" t="s">
        <v>38</v>
      </c>
      <c r="C24" s="47"/>
      <c r="D24" s="62">
        <v>9.6499999999999989E-3</v>
      </c>
      <c r="E24" s="48">
        <v>4</v>
      </c>
      <c r="F24" s="49" t="s">
        <v>39</v>
      </c>
      <c r="G24" s="23"/>
      <c r="H24" s="24"/>
      <c r="I24" s="115"/>
      <c r="J24" s="32"/>
      <c r="K24" s="63">
        <f t="shared" ref="K24:K27" si="0">D24*G24</f>
        <v>0</v>
      </c>
      <c r="L24" s="64">
        <f t="shared" ref="L24:L27" si="1">ROUND(MIN((G24*E24),(0.5*(H24*G24))),2)</f>
        <v>0</v>
      </c>
    </row>
    <row r="25" spans="2:12" x14ac:dyDescent="0.35">
      <c r="B25" s="50" t="s">
        <v>40</v>
      </c>
      <c r="C25" s="47"/>
      <c r="D25" s="62">
        <v>7.4999999999999997E-3</v>
      </c>
      <c r="E25" s="48">
        <v>4</v>
      </c>
      <c r="F25" s="49" t="s">
        <v>39</v>
      </c>
      <c r="G25" s="23"/>
      <c r="H25" s="24"/>
      <c r="I25" s="115"/>
      <c r="J25" s="32"/>
      <c r="K25" s="63">
        <f t="shared" si="0"/>
        <v>0</v>
      </c>
      <c r="L25" s="64">
        <f t="shared" si="1"/>
        <v>0</v>
      </c>
    </row>
    <row r="26" spans="2:12" x14ac:dyDescent="0.35">
      <c r="B26" s="50" t="s">
        <v>41</v>
      </c>
      <c r="C26" s="47"/>
      <c r="D26" s="62">
        <v>1.1045000000000001E-2</v>
      </c>
      <c r="E26" s="48">
        <v>4</v>
      </c>
      <c r="F26" s="49" t="s">
        <v>39</v>
      </c>
      <c r="G26" s="23"/>
      <c r="H26" s="24"/>
      <c r="I26" s="115"/>
      <c r="J26" s="32"/>
      <c r="K26" s="63">
        <f t="shared" si="0"/>
        <v>0</v>
      </c>
      <c r="L26" s="64">
        <f t="shared" si="1"/>
        <v>0</v>
      </c>
    </row>
    <row r="27" spans="2:12" x14ac:dyDescent="0.35">
      <c r="B27" s="50" t="s">
        <v>42</v>
      </c>
      <c r="C27" s="47"/>
      <c r="D27" s="62">
        <v>3.4200000000000001E-2</v>
      </c>
      <c r="E27" s="48">
        <v>6</v>
      </c>
      <c r="F27" s="49" t="s">
        <v>39</v>
      </c>
      <c r="G27" s="23"/>
      <c r="H27" s="24"/>
      <c r="I27" s="115"/>
      <c r="J27" s="32"/>
      <c r="K27" s="63">
        <f t="shared" si="0"/>
        <v>0</v>
      </c>
      <c r="L27" s="64">
        <f t="shared" si="1"/>
        <v>0</v>
      </c>
    </row>
    <row r="28" spans="2:12" x14ac:dyDescent="0.35">
      <c r="B28" s="50" t="s">
        <v>43</v>
      </c>
      <c r="C28" s="47"/>
      <c r="D28" s="62">
        <v>3.0499999999999999E-2</v>
      </c>
      <c r="E28" s="48">
        <v>8</v>
      </c>
      <c r="F28" s="49" t="s">
        <v>39</v>
      </c>
      <c r="G28" s="23"/>
      <c r="H28" s="24"/>
      <c r="I28" s="115"/>
      <c r="J28" s="32"/>
      <c r="K28" s="63">
        <f t="shared" ref="K28" si="2">D28*G28</f>
        <v>0</v>
      </c>
      <c r="L28" s="64">
        <f t="shared" ref="L28" si="3">ROUND(MIN((G28*E28),(0.5*(H28*G28))),2)</f>
        <v>0</v>
      </c>
    </row>
    <row r="29" spans="2:12" x14ac:dyDescent="0.35">
      <c r="B29" s="46" t="s">
        <v>44</v>
      </c>
      <c r="C29" s="47"/>
      <c r="D29" s="62">
        <v>2.767E-2</v>
      </c>
      <c r="E29" s="48">
        <v>5</v>
      </c>
      <c r="F29" s="49" t="s">
        <v>39</v>
      </c>
      <c r="G29" s="23"/>
      <c r="H29" s="24"/>
      <c r="I29" s="115"/>
      <c r="J29" s="32"/>
      <c r="K29" s="63">
        <f t="shared" ref="K29:K30" si="4">D29*G29</f>
        <v>0</v>
      </c>
      <c r="L29" s="64">
        <f t="shared" ref="L29:L36" si="5">ROUND(MIN((G29*E29),(0.5*(H29*G29))),2)</f>
        <v>0</v>
      </c>
    </row>
    <row r="30" spans="2:12" x14ac:dyDescent="0.35">
      <c r="B30" s="46" t="s">
        <v>45</v>
      </c>
      <c r="C30" s="47"/>
      <c r="D30" s="62">
        <v>0.101785</v>
      </c>
      <c r="E30" s="48">
        <v>19</v>
      </c>
      <c r="F30" s="49" t="s">
        <v>39</v>
      </c>
      <c r="G30" s="23"/>
      <c r="H30" s="24"/>
      <c r="I30" s="115"/>
      <c r="J30" s="32"/>
      <c r="K30" s="63">
        <f t="shared" si="4"/>
        <v>0</v>
      </c>
      <c r="L30" s="64">
        <f t="shared" si="5"/>
        <v>0</v>
      </c>
    </row>
    <row r="31" spans="2:12" x14ac:dyDescent="0.35">
      <c r="B31" s="46" t="s">
        <v>46</v>
      </c>
      <c r="C31" s="47"/>
      <c r="D31" s="62">
        <v>8.9950000000000002E-2</v>
      </c>
      <c r="E31" s="48">
        <v>17</v>
      </c>
      <c r="F31" s="49" t="s">
        <v>39</v>
      </c>
      <c r="G31" s="23"/>
      <c r="H31" s="24"/>
      <c r="I31" s="115"/>
      <c r="J31" s="32"/>
      <c r="K31" s="63">
        <f>D31*G31</f>
        <v>0</v>
      </c>
      <c r="L31" s="64">
        <f t="shared" si="5"/>
        <v>0</v>
      </c>
    </row>
    <row r="32" spans="2:12" x14ac:dyDescent="0.35">
      <c r="B32" s="46" t="s">
        <v>47</v>
      </c>
      <c r="C32" s="51"/>
      <c r="D32" s="66">
        <v>0.1225</v>
      </c>
      <c r="E32" s="52">
        <v>26</v>
      </c>
      <c r="F32" s="53" t="s">
        <v>39</v>
      </c>
      <c r="G32" s="23"/>
      <c r="H32" s="24"/>
      <c r="I32" s="115"/>
      <c r="J32" s="32"/>
      <c r="K32" s="63">
        <f>D32*G32</f>
        <v>0</v>
      </c>
      <c r="L32" s="64">
        <f t="shared" si="5"/>
        <v>0</v>
      </c>
    </row>
    <row r="33" spans="2:12" x14ac:dyDescent="0.35">
      <c r="B33" s="46" t="s">
        <v>48</v>
      </c>
      <c r="C33" s="47"/>
      <c r="D33" s="62">
        <v>3.9149999999999997E-2</v>
      </c>
      <c r="E33" s="48">
        <v>7</v>
      </c>
      <c r="F33" s="67" t="s">
        <v>39</v>
      </c>
      <c r="G33" s="27"/>
      <c r="H33" s="24"/>
      <c r="I33" s="115"/>
      <c r="J33" s="32"/>
      <c r="K33" s="63">
        <f t="shared" ref="K33:K36" si="6">D33*G33</f>
        <v>0</v>
      </c>
      <c r="L33" s="64">
        <f t="shared" si="5"/>
        <v>0</v>
      </c>
    </row>
    <row r="34" spans="2:12" x14ac:dyDescent="0.35">
      <c r="B34" s="46" t="s">
        <v>49</v>
      </c>
      <c r="C34" s="54"/>
      <c r="D34" s="62">
        <v>0.12050000000000001</v>
      </c>
      <c r="E34" s="48">
        <v>23</v>
      </c>
      <c r="F34" s="68" t="s">
        <v>39</v>
      </c>
      <c r="G34" s="27"/>
      <c r="H34" s="24"/>
      <c r="I34" s="115"/>
      <c r="J34" s="32"/>
      <c r="K34" s="63">
        <f t="shared" ref="K34" si="7">D34*G34</f>
        <v>0</v>
      </c>
      <c r="L34" s="64">
        <f t="shared" si="5"/>
        <v>0</v>
      </c>
    </row>
    <row r="35" spans="2:12" x14ac:dyDescent="0.35">
      <c r="B35" s="46" t="s">
        <v>50</v>
      </c>
      <c r="C35" s="54"/>
      <c r="D35" s="69">
        <v>0.04</v>
      </c>
      <c r="E35" s="70">
        <v>8</v>
      </c>
      <c r="F35" s="71" t="s">
        <v>39</v>
      </c>
      <c r="G35" s="23"/>
      <c r="H35" s="24"/>
      <c r="I35" s="115"/>
      <c r="J35" s="32"/>
      <c r="K35" s="63">
        <f t="shared" si="6"/>
        <v>0</v>
      </c>
      <c r="L35" s="64">
        <f t="shared" si="5"/>
        <v>0</v>
      </c>
    </row>
    <row r="36" spans="2:12" x14ac:dyDescent="0.35">
      <c r="B36" s="46" t="s">
        <v>51</v>
      </c>
      <c r="C36" s="47"/>
      <c r="D36" s="62">
        <v>0.1128</v>
      </c>
      <c r="E36" s="48">
        <v>21</v>
      </c>
      <c r="F36" s="49" t="s">
        <v>39</v>
      </c>
      <c r="G36" s="23"/>
      <c r="H36" s="24"/>
      <c r="I36" s="115"/>
      <c r="J36" s="32"/>
      <c r="K36" s="63">
        <f t="shared" si="6"/>
        <v>0</v>
      </c>
      <c r="L36" s="64">
        <f t="shared" si="5"/>
        <v>0</v>
      </c>
    </row>
    <row r="37" spans="2:12" ht="4.9000000000000004" customHeight="1" x14ac:dyDescent="0.3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12" ht="22.5" customHeight="1" x14ac:dyDescent="0.35">
      <c r="B38" s="32"/>
      <c r="C38" s="110" t="s">
        <v>89</v>
      </c>
      <c r="D38" s="106"/>
      <c r="E38" s="48"/>
      <c r="F38" s="49"/>
      <c r="G38" s="107"/>
      <c r="H38" s="108"/>
      <c r="I38" s="107"/>
      <c r="J38" s="47"/>
      <c r="K38" s="109"/>
      <c r="L38" s="64"/>
    </row>
    <row r="39" spans="2:12" ht="4.9000000000000004" customHeight="1" x14ac:dyDescent="0.3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2:12" x14ac:dyDescent="0.35">
      <c r="B40" s="39" t="s">
        <v>52</v>
      </c>
      <c r="C40" s="40"/>
      <c r="D40" s="40"/>
      <c r="E40" s="40"/>
      <c r="F40" s="40"/>
      <c r="G40" s="41"/>
      <c r="H40" s="41"/>
      <c r="I40" s="41"/>
      <c r="J40" s="41"/>
      <c r="K40" s="41"/>
      <c r="L40" s="113"/>
    </row>
    <row r="41" spans="2:12" ht="58" x14ac:dyDescent="0.35">
      <c r="B41" s="42" t="s">
        <v>30</v>
      </c>
      <c r="C41" s="42"/>
      <c r="D41" s="43" t="s">
        <v>31</v>
      </c>
      <c r="E41" s="43" t="s">
        <v>32</v>
      </c>
      <c r="F41" s="44"/>
      <c r="G41" s="43" t="s">
        <v>33</v>
      </c>
      <c r="H41" s="43" t="s">
        <v>34</v>
      </c>
      <c r="I41" s="45" t="s">
        <v>35</v>
      </c>
      <c r="J41" s="45"/>
      <c r="K41" s="43" t="s">
        <v>36</v>
      </c>
      <c r="L41" s="43" t="s">
        <v>37</v>
      </c>
    </row>
    <row r="42" spans="2:12" x14ac:dyDescent="0.35">
      <c r="B42" s="46" t="s">
        <v>53</v>
      </c>
      <c r="C42" s="47"/>
      <c r="D42" s="62">
        <v>0.46</v>
      </c>
      <c r="E42" s="48">
        <v>125</v>
      </c>
      <c r="F42" s="49" t="s">
        <v>39</v>
      </c>
      <c r="G42" s="23"/>
      <c r="H42" s="24"/>
      <c r="I42" s="115"/>
      <c r="J42" s="32"/>
      <c r="K42" s="63">
        <f>D42*G42</f>
        <v>0</v>
      </c>
      <c r="L42" s="64">
        <f>ROUND(MIN((G42*E42),(0.5*(H42*G42))),2)</f>
        <v>0</v>
      </c>
    </row>
    <row r="43" spans="2:12" ht="4.9000000000000004" customHeight="1" x14ac:dyDescent="0.3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2:12" ht="22.5" customHeight="1" x14ac:dyDescent="0.35">
      <c r="B44" s="32"/>
      <c r="C44" s="110" t="s">
        <v>89</v>
      </c>
      <c r="D44" s="106"/>
      <c r="E44" s="48"/>
      <c r="F44" s="49"/>
      <c r="G44" s="107"/>
      <c r="H44" s="108"/>
      <c r="I44" s="107"/>
      <c r="J44" s="47"/>
      <c r="K44" s="109"/>
      <c r="L44" s="64"/>
    </row>
    <row r="45" spans="2:12" ht="4.9000000000000004" customHeight="1" x14ac:dyDescent="0.3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2:12" x14ac:dyDescent="0.35">
      <c r="B46" s="39" t="s">
        <v>54</v>
      </c>
      <c r="C46" s="40"/>
      <c r="D46" s="40"/>
      <c r="E46" s="40"/>
      <c r="F46" s="40"/>
      <c r="G46" s="41"/>
      <c r="H46" s="41"/>
      <c r="I46" s="41"/>
      <c r="J46" s="41"/>
      <c r="K46" s="41"/>
      <c r="L46" s="113"/>
    </row>
    <row r="47" spans="2:12" ht="58" x14ac:dyDescent="0.35">
      <c r="B47" s="42" t="s">
        <v>30</v>
      </c>
      <c r="C47" s="42"/>
      <c r="D47" s="43" t="s">
        <v>31</v>
      </c>
      <c r="E47" s="43" t="s">
        <v>32</v>
      </c>
      <c r="F47" s="44"/>
      <c r="G47" s="43" t="s">
        <v>33</v>
      </c>
      <c r="H47" s="43" t="s">
        <v>34</v>
      </c>
      <c r="I47" s="45" t="s">
        <v>35</v>
      </c>
      <c r="J47" s="45"/>
      <c r="K47" s="43" t="s">
        <v>36</v>
      </c>
      <c r="L47" s="43" t="s">
        <v>37</v>
      </c>
    </row>
    <row r="48" spans="2:12" x14ac:dyDescent="0.35">
      <c r="B48" s="46" t="s">
        <v>55</v>
      </c>
      <c r="C48" s="47"/>
      <c r="D48" s="62">
        <v>1.35E-2</v>
      </c>
      <c r="E48" s="48">
        <v>3</v>
      </c>
      <c r="F48" s="49" t="s">
        <v>39</v>
      </c>
      <c r="G48" s="23"/>
      <c r="H48" s="24"/>
      <c r="I48" s="115"/>
      <c r="J48" s="32"/>
      <c r="K48" s="63">
        <f t="shared" ref="K48:K49" si="8">D48*G48</f>
        <v>0</v>
      </c>
      <c r="L48" s="64">
        <f>ROUND(MIN((G48*E48),(0.5*(H48*G48))),2)</f>
        <v>0</v>
      </c>
    </row>
    <row r="49" spans="2:12" x14ac:dyDescent="0.35">
      <c r="B49" s="46" t="s">
        <v>56</v>
      </c>
      <c r="C49" s="47"/>
      <c r="D49" s="62">
        <v>0.03</v>
      </c>
      <c r="E49" s="48">
        <v>8</v>
      </c>
      <c r="F49" s="49" t="s">
        <v>39</v>
      </c>
      <c r="G49" s="23"/>
      <c r="H49" s="24"/>
      <c r="I49" s="115"/>
      <c r="J49" s="32"/>
      <c r="K49" s="63">
        <f t="shared" si="8"/>
        <v>0</v>
      </c>
      <c r="L49" s="64">
        <f>ROUND(MIN((G49*E49),(0.5*(H49*G49))),2)</f>
        <v>0</v>
      </c>
    </row>
    <row r="50" spans="2:12" ht="2.65" customHeight="1" x14ac:dyDescent="0.35"/>
    <row r="51" spans="2:12" ht="14.5" customHeight="1" x14ac:dyDescent="0.35"/>
    <row r="52" spans="2:12" ht="14.5" customHeight="1" x14ac:dyDescent="0.35">
      <c r="H52" s="72" t="s">
        <v>92</v>
      </c>
      <c r="I52" s="73"/>
      <c r="J52" s="73"/>
      <c r="K52" s="74"/>
    </row>
    <row r="53" spans="2:12" x14ac:dyDescent="0.35">
      <c r="B53" s="75"/>
      <c r="H53" s="76" t="s">
        <v>57</v>
      </c>
      <c r="I53" s="77"/>
      <c r="J53" s="78"/>
      <c r="K53" s="79">
        <f>SUM(K20:K20,K24:K36,K48:K49,K42)</f>
        <v>0</v>
      </c>
    </row>
    <row r="54" spans="2:12" x14ac:dyDescent="0.35">
      <c r="B54" s="75"/>
      <c r="H54" s="80" t="s">
        <v>58</v>
      </c>
      <c r="I54" s="81"/>
      <c r="J54" s="82"/>
      <c r="K54" s="83">
        <f>MIN(SUM(L20:L20,L24:L36,L42,L48:L49),20000)</f>
        <v>0</v>
      </c>
    </row>
    <row r="55" spans="2:12" ht="14.5" customHeight="1" x14ac:dyDescent="0.35"/>
    <row r="56" spans="2:12" ht="4.9000000000000004" customHeight="1" x14ac:dyDescent="0.3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2:12" ht="22.5" customHeight="1" x14ac:dyDescent="0.35">
      <c r="B57" s="32"/>
      <c r="C57" s="110" t="s">
        <v>89</v>
      </c>
      <c r="D57" s="106"/>
      <c r="E57" s="48"/>
      <c r="F57" s="49"/>
      <c r="G57" s="107"/>
      <c r="H57" s="108"/>
      <c r="I57" s="107"/>
      <c r="J57" s="47"/>
      <c r="K57" s="109"/>
      <c r="L57" s="64"/>
    </row>
    <row r="58" spans="2:12" ht="4.9000000000000004" customHeight="1" x14ac:dyDescent="0.3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2:12" x14ac:dyDescent="0.35">
      <c r="B59" s="39" t="s">
        <v>59</v>
      </c>
      <c r="C59" s="40"/>
      <c r="D59" s="40"/>
      <c r="E59" s="40"/>
      <c r="F59" s="40"/>
      <c r="G59" s="41"/>
      <c r="H59" s="41"/>
      <c r="I59" s="41"/>
      <c r="J59" s="41"/>
      <c r="K59" s="41"/>
      <c r="L59" s="113"/>
    </row>
    <row r="60" spans="2:12" ht="58" x14ac:dyDescent="0.35">
      <c r="B60" s="42" t="s">
        <v>30</v>
      </c>
      <c r="C60" s="42"/>
      <c r="D60" s="43" t="s">
        <v>31</v>
      </c>
      <c r="E60" s="43" t="s">
        <v>32</v>
      </c>
      <c r="F60" s="44"/>
      <c r="G60" s="43" t="s">
        <v>33</v>
      </c>
      <c r="H60" s="43" t="s">
        <v>34</v>
      </c>
      <c r="I60" s="45" t="s">
        <v>35</v>
      </c>
      <c r="J60" s="45"/>
      <c r="K60" s="43" t="s">
        <v>36</v>
      </c>
      <c r="L60" s="43" t="s">
        <v>37</v>
      </c>
    </row>
    <row r="61" spans="2:12" x14ac:dyDescent="0.35">
      <c r="B61" s="50" t="s">
        <v>60</v>
      </c>
      <c r="C61" s="47"/>
      <c r="D61" s="62">
        <v>0.12</v>
      </c>
      <c r="E61" s="48">
        <v>23</v>
      </c>
      <c r="F61" s="49" t="s">
        <v>39</v>
      </c>
      <c r="G61" s="23"/>
      <c r="H61" s="24"/>
      <c r="I61" s="115"/>
      <c r="J61" s="32"/>
      <c r="K61" s="63">
        <f>D61*G61</f>
        <v>0</v>
      </c>
      <c r="L61" s="64">
        <f>ROUND(MIN((G61*E61),(0.5*(H61*G61))),2)</f>
        <v>0</v>
      </c>
    </row>
    <row r="62" spans="2:12" x14ac:dyDescent="0.35">
      <c r="B62" s="50" t="s">
        <v>61</v>
      </c>
      <c r="C62" s="47"/>
      <c r="D62" s="62">
        <v>0.02</v>
      </c>
      <c r="E62" s="48">
        <v>4</v>
      </c>
      <c r="F62" s="49" t="s">
        <v>39</v>
      </c>
      <c r="G62" s="23"/>
      <c r="H62" s="24"/>
      <c r="I62" s="115"/>
      <c r="J62" s="32"/>
      <c r="K62" s="63">
        <f>D62*G62</f>
        <v>0</v>
      </c>
      <c r="L62" s="64">
        <f>ROUND(MIN((G62*E62),(0.5*(H62*G62))),2)</f>
        <v>0</v>
      </c>
    </row>
    <row r="63" spans="2:12" ht="4.9000000000000004" customHeight="1" x14ac:dyDescent="0.3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2:12" ht="14.5" customHeight="1" x14ac:dyDescent="0.35"/>
    <row r="65" spans="2:12" ht="14.5" customHeight="1" x14ac:dyDescent="0.35">
      <c r="H65" s="72" t="s">
        <v>62</v>
      </c>
      <c r="I65" s="73"/>
      <c r="J65" s="73"/>
      <c r="K65" s="74"/>
    </row>
    <row r="66" spans="2:12" x14ac:dyDescent="0.35">
      <c r="B66" s="75"/>
      <c r="H66" s="76" t="s">
        <v>57</v>
      </c>
      <c r="I66" s="77"/>
      <c r="J66" s="78"/>
      <c r="K66" s="79">
        <f>SUM(K61:K62)</f>
        <v>0</v>
      </c>
    </row>
    <row r="67" spans="2:12" x14ac:dyDescent="0.35">
      <c r="B67" s="75"/>
      <c r="H67" s="80" t="s">
        <v>58</v>
      </c>
      <c r="I67" s="81"/>
      <c r="J67" s="82"/>
      <c r="K67" s="83">
        <f>MIN(SUM(L61:L62),3000)</f>
        <v>0</v>
      </c>
    </row>
    <row r="68" spans="2:12" ht="4.9000000000000004" customHeight="1" x14ac:dyDescent="0.3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2:12" ht="22.5" customHeight="1" x14ac:dyDescent="0.35">
      <c r="B69" s="32"/>
      <c r="C69" s="110" t="s">
        <v>89</v>
      </c>
      <c r="D69" s="106"/>
      <c r="E69" s="48"/>
      <c r="F69" s="49"/>
      <c r="G69" s="107"/>
      <c r="H69" s="108"/>
      <c r="I69" s="107"/>
      <c r="J69" s="47"/>
      <c r="K69" s="109"/>
      <c r="L69" s="64"/>
    </row>
    <row r="70" spans="2:12" ht="14.5" customHeight="1" x14ac:dyDescent="0.35"/>
    <row r="71" spans="2:12" x14ac:dyDescent="0.35">
      <c r="B71" s="39" t="s">
        <v>63</v>
      </c>
      <c r="C71" s="40"/>
      <c r="D71" s="40"/>
      <c r="E71" s="40"/>
      <c r="F71" s="40"/>
      <c r="G71" s="41"/>
      <c r="H71" s="41"/>
      <c r="I71" s="41"/>
      <c r="J71" s="41"/>
      <c r="K71" s="41"/>
      <c r="L71" s="113"/>
    </row>
    <row r="72" spans="2:12" ht="58" x14ac:dyDescent="0.35">
      <c r="B72" s="42" t="s">
        <v>30</v>
      </c>
      <c r="C72" s="42"/>
      <c r="D72" s="43" t="s">
        <v>31</v>
      </c>
      <c r="E72" s="43" t="s">
        <v>32</v>
      </c>
      <c r="F72" s="44"/>
      <c r="G72" s="43" t="s">
        <v>33</v>
      </c>
      <c r="H72" s="43" t="s">
        <v>34</v>
      </c>
      <c r="I72" s="45" t="s">
        <v>35</v>
      </c>
      <c r="J72" s="45"/>
      <c r="K72" s="43" t="s">
        <v>36</v>
      </c>
      <c r="L72" s="43" t="s">
        <v>37</v>
      </c>
    </row>
    <row r="73" spans="2:12" x14ac:dyDescent="0.35">
      <c r="B73" s="50" t="s">
        <v>64</v>
      </c>
      <c r="C73" s="47"/>
      <c r="D73" s="62">
        <v>0.95</v>
      </c>
      <c r="E73" s="48">
        <v>238</v>
      </c>
      <c r="F73" s="49" t="s">
        <v>39</v>
      </c>
      <c r="G73" s="23"/>
      <c r="H73" s="24"/>
      <c r="I73" s="115"/>
      <c r="J73" s="32"/>
      <c r="K73" s="63">
        <f>D73*G73</f>
        <v>0</v>
      </c>
      <c r="L73" s="64">
        <f>ROUND(MIN((G73*E73),(0.25*(H73*G73))),2)</f>
        <v>0</v>
      </c>
    </row>
    <row r="74" spans="2:12" x14ac:dyDescent="0.35">
      <c r="B74" s="50" t="s">
        <v>65</v>
      </c>
      <c r="C74" s="47"/>
      <c r="D74" s="62">
        <v>0.4</v>
      </c>
      <c r="E74" s="48">
        <v>100</v>
      </c>
      <c r="F74" s="49" t="s">
        <v>39</v>
      </c>
      <c r="G74" s="23"/>
      <c r="H74" s="24"/>
      <c r="I74" s="115"/>
      <c r="J74" s="32"/>
      <c r="K74" s="63">
        <f t="shared" ref="K74:K78" si="9">D74*G74</f>
        <v>0</v>
      </c>
      <c r="L74" s="64">
        <f t="shared" ref="L74:L78" si="10">ROUND(MIN((G74*E74),(0.25*(H74*G74))),2)</f>
        <v>0</v>
      </c>
    </row>
    <row r="75" spans="2:12" x14ac:dyDescent="0.35">
      <c r="B75" s="46" t="s">
        <v>66</v>
      </c>
      <c r="C75" s="47"/>
      <c r="D75" s="62">
        <v>0.26</v>
      </c>
      <c r="E75" s="48">
        <v>65</v>
      </c>
      <c r="F75" s="49" t="s">
        <v>39</v>
      </c>
      <c r="G75" s="23"/>
      <c r="H75" s="24"/>
      <c r="I75" s="115"/>
      <c r="J75" s="32"/>
      <c r="K75" s="63">
        <f t="shared" si="9"/>
        <v>0</v>
      </c>
      <c r="L75" s="64">
        <f t="shared" si="10"/>
        <v>0</v>
      </c>
    </row>
    <row r="76" spans="2:12" x14ac:dyDescent="0.35">
      <c r="B76" s="46" t="s">
        <v>67</v>
      </c>
      <c r="C76" s="47"/>
      <c r="D76" s="62">
        <v>0.16</v>
      </c>
      <c r="E76" s="48">
        <v>40</v>
      </c>
      <c r="F76" s="49" t="s">
        <v>39</v>
      </c>
      <c r="G76" s="23"/>
      <c r="H76" s="24"/>
      <c r="I76" s="115"/>
      <c r="J76" s="32"/>
      <c r="K76" s="63">
        <f t="shared" si="9"/>
        <v>0</v>
      </c>
      <c r="L76" s="64">
        <f t="shared" si="10"/>
        <v>0</v>
      </c>
    </row>
    <row r="77" spans="2:12" x14ac:dyDescent="0.35">
      <c r="B77" s="46" t="s">
        <v>68</v>
      </c>
      <c r="C77" s="47"/>
      <c r="D77" s="62">
        <v>0.11</v>
      </c>
      <c r="E77" s="48">
        <v>28</v>
      </c>
      <c r="F77" s="49" t="s">
        <v>39</v>
      </c>
      <c r="G77" s="23"/>
      <c r="H77" s="24"/>
      <c r="I77" s="115"/>
      <c r="J77" s="32"/>
      <c r="K77" s="63">
        <f t="shared" si="9"/>
        <v>0</v>
      </c>
      <c r="L77" s="64">
        <f t="shared" si="10"/>
        <v>0</v>
      </c>
    </row>
    <row r="78" spans="2:12" x14ac:dyDescent="0.35">
      <c r="B78" s="46" t="s">
        <v>69</v>
      </c>
      <c r="C78" s="47"/>
      <c r="D78" s="62">
        <v>8.7999999999999995E-2</v>
      </c>
      <c r="E78" s="48">
        <v>22</v>
      </c>
      <c r="F78" s="49" t="s">
        <v>39</v>
      </c>
      <c r="G78" s="23"/>
      <c r="H78" s="24"/>
      <c r="I78" s="115"/>
      <c r="J78" s="32"/>
      <c r="K78" s="63">
        <f t="shared" si="9"/>
        <v>0</v>
      </c>
      <c r="L78" s="64">
        <f t="shared" si="10"/>
        <v>0</v>
      </c>
    </row>
    <row r="79" spans="2:12" ht="4.9000000000000004" customHeight="1" x14ac:dyDescent="0.3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2:12" ht="22.5" customHeight="1" x14ac:dyDescent="0.35">
      <c r="B80" s="32"/>
      <c r="C80" s="110" t="s">
        <v>89</v>
      </c>
      <c r="D80" s="106"/>
      <c r="E80" s="48"/>
      <c r="F80" s="49"/>
      <c r="G80" s="107"/>
      <c r="H80" s="108"/>
      <c r="I80" s="107"/>
      <c r="J80" s="47"/>
      <c r="K80" s="109"/>
      <c r="L80" s="64"/>
    </row>
    <row r="81" spans="2:12" ht="4.9000000000000004" customHeight="1" x14ac:dyDescent="0.3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2:12" ht="14.5" customHeight="1" x14ac:dyDescent="0.35"/>
    <row r="83" spans="2:12" ht="14.5" customHeight="1" x14ac:dyDescent="0.35">
      <c r="B83" s="32"/>
      <c r="C83" s="32"/>
      <c r="D83" s="32"/>
      <c r="E83" s="32"/>
      <c r="F83" s="32"/>
      <c r="G83" s="32"/>
      <c r="H83" s="72" t="s">
        <v>70</v>
      </c>
      <c r="I83" s="73"/>
      <c r="J83" s="73"/>
      <c r="K83" s="74"/>
    </row>
    <row r="84" spans="2:12" ht="18" customHeight="1" x14ac:dyDescent="0.35">
      <c r="B84" s="32"/>
      <c r="C84" s="32"/>
      <c r="D84" s="32"/>
      <c r="E84" s="32"/>
      <c r="F84" s="32"/>
      <c r="G84" s="32"/>
      <c r="H84" s="76" t="s">
        <v>57</v>
      </c>
      <c r="I84" s="77"/>
      <c r="J84" s="78"/>
      <c r="K84" s="79">
        <f>SUM(K73:K78)</f>
        <v>0</v>
      </c>
    </row>
    <row r="85" spans="2:12" x14ac:dyDescent="0.35">
      <c r="B85" s="32"/>
      <c r="C85" s="32"/>
      <c r="D85" s="32"/>
      <c r="E85" s="32"/>
      <c r="F85" s="32"/>
      <c r="G85" s="32"/>
      <c r="H85" s="80" t="s">
        <v>58</v>
      </c>
      <c r="I85" s="81"/>
      <c r="J85" s="82"/>
      <c r="K85" s="83">
        <f>MIN(SUM(L73:L78),20000)</f>
        <v>0</v>
      </c>
    </row>
    <row r="86" spans="2:12" ht="25.5" customHeight="1" x14ac:dyDescent="0.35">
      <c r="B86" s="32"/>
      <c r="C86" s="32"/>
      <c r="D86" s="84"/>
      <c r="E86" s="85"/>
      <c r="F86" s="86"/>
      <c r="G86" s="87"/>
      <c r="H86" s="88"/>
      <c r="I86" s="87"/>
      <c r="J86" s="32"/>
      <c r="K86" s="89"/>
      <c r="L86" s="65"/>
    </row>
    <row r="87" spans="2:12" ht="13.5" customHeight="1" x14ac:dyDescent="0.35">
      <c r="B87" s="32"/>
      <c r="C87" s="32"/>
      <c r="D87" s="84"/>
      <c r="E87" s="85"/>
      <c r="F87" s="86"/>
      <c r="G87" s="87"/>
      <c r="H87" s="93"/>
      <c r="I87" s="92"/>
      <c r="J87" s="32"/>
      <c r="K87" s="89"/>
      <c r="L87" s="65"/>
    </row>
    <row r="88" spans="2:12" ht="22.5" customHeight="1" x14ac:dyDescent="0.35">
      <c r="B88" s="32"/>
      <c r="C88" s="32"/>
      <c r="D88" s="84"/>
      <c r="E88" s="85"/>
      <c r="F88" s="86"/>
      <c r="G88" s="87"/>
      <c r="H88" s="93"/>
      <c r="I88" s="92"/>
      <c r="J88" s="32"/>
      <c r="K88" s="89"/>
      <c r="L88" s="65"/>
    </row>
    <row r="89" spans="2:12" ht="21" customHeight="1" x14ac:dyDescent="0.35">
      <c r="B89" s="32"/>
      <c r="C89" s="32"/>
      <c r="D89" s="84"/>
      <c r="E89" s="85"/>
      <c r="F89" s="86"/>
      <c r="G89" s="87"/>
      <c r="H89" s="93"/>
      <c r="I89" s="92"/>
      <c r="J89" s="32"/>
      <c r="K89" s="89"/>
      <c r="L89" s="65"/>
    </row>
    <row r="90" spans="2:12" ht="21" customHeight="1" x14ac:dyDescent="0.35">
      <c r="B90" s="32"/>
      <c r="C90" s="32"/>
      <c r="D90" s="84"/>
      <c r="E90" s="85"/>
      <c r="F90" s="86"/>
      <c r="G90" s="87"/>
      <c r="H90" s="93"/>
      <c r="I90" s="92"/>
      <c r="J90" s="32"/>
      <c r="K90" s="89"/>
      <c r="L90" s="65"/>
    </row>
    <row r="91" spans="2:12" ht="21" customHeight="1" x14ac:dyDescent="0.35">
      <c r="B91" s="32"/>
      <c r="C91" s="32"/>
      <c r="D91" s="84"/>
      <c r="E91" s="85"/>
      <c r="F91" s="86"/>
      <c r="G91" s="87"/>
      <c r="H91" s="93"/>
      <c r="I91" s="92"/>
      <c r="J91" s="32"/>
      <c r="K91" s="89"/>
      <c r="L91" s="65"/>
    </row>
    <row r="92" spans="2:12" ht="21" customHeight="1" x14ac:dyDescent="0.35">
      <c r="B92" s="32"/>
      <c r="C92" s="32"/>
      <c r="D92" s="84"/>
      <c r="E92" s="85"/>
      <c r="F92" s="86"/>
      <c r="G92" s="87"/>
      <c r="H92" s="93"/>
      <c r="I92" s="92"/>
      <c r="J92" s="32"/>
      <c r="K92" s="89"/>
      <c r="L92" s="65"/>
    </row>
    <row r="93" spans="2:12" ht="21" customHeight="1" x14ac:dyDescent="0.35">
      <c r="B93" s="32"/>
      <c r="C93" s="32"/>
      <c r="D93" s="84"/>
      <c r="E93" s="85"/>
      <c r="F93" s="86"/>
      <c r="G93" s="87"/>
      <c r="H93" s="93"/>
      <c r="I93" s="92"/>
      <c r="J93" s="32"/>
      <c r="K93" s="89"/>
      <c r="L93" s="65"/>
    </row>
    <row r="94" spans="2:12" ht="21" customHeight="1" x14ac:dyDescent="0.35">
      <c r="B94" s="32"/>
      <c r="C94" s="32"/>
      <c r="D94" s="84"/>
      <c r="E94" s="85"/>
      <c r="F94" s="86"/>
      <c r="G94" s="87"/>
      <c r="H94" s="93"/>
      <c r="I94" s="92"/>
      <c r="J94" s="32"/>
      <c r="K94" s="89"/>
      <c r="L94" s="65"/>
    </row>
    <row r="95" spans="2:12" ht="21" customHeight="1" x14ac:dyDescent="0.35">
      <c r="B95" s="32"/>
      <c r="C95" s="32"/>
      <c r="D95" s="84"/>
      <c r="E95" s="85"/>
      <c r="F95" s="86"/>
      <c r="G95" s="92"/>
      <c r="H95" s="93"/>
      <c r="I95" s="92"/>
      <c r="J95" s="32"/>
      <c r="K95" s="89"/>
      <c r="L95" s="65"/>
    </row>
    <row r="96" spans="2:12" ht="21" customHeight="1" x14ac:dyDescent="0.35">
      <c r="G96" s="94"/>
      <c r="H96" s="94"/>
      <c r="I96" s="94"/>
    </row>
    <row r="97" ht="21" customHeight="1" x14ac:dyDescent="0.35"/>
    <row r="98" ht="21" customHeight="1" x14ac:dyDescent="0.35"/>
    <row r="99" ht="21" customHeight="1" x14ac:dyDescent="0.35"/>
    <row r="100" ht="21" customHeight="1" x14ac:dyDescent="0.35"/>
    <row r="101" ht="21" customHeight="1" x14ac:dyDescent="0.35"/>
    <row r="102" ht="21" customHeight="1" x14ac:dyDescent="0.35"/>
    <row r="103" ht="21" customHeight="1" x14ac:dyDescent="0.35"/>
    <row r="104" ht="21" customHeight="1" x14ac:dyDescent="0.35"/>
    <row r="105" ht="21" customHeight="1" x14ac:dyDescent="0.35"/>
    <row r="106" ht="21" customHeight="1" x14ac:dyDescent="0.35"/>
    <row r="107" ht="21" customHeight="1" x14ac:dyDescent="0.35"/>
    <row r="108" ht="21" customHeight="1" x14ac:dyDescent="0.35"/>
    <row r="109" ht="21" customHeight="1" x14ac:dyDescent="0.35"/>
    <row r="110" ht="21" customHeight="1" x14ac:dyDescent="0.35"/>
    <row r="111" ht="21" customHeight="1" x14ac:dyDescent="0.35"/>
    <row r="112" ht="21" customHeight="1" x14ac:dyDescent="0.35"/>
    <row r="113" ht="21" customHeight="1" x14ac:dyDescent="0.35"/>
    <row r="114" ht="21" customHeight="1" x14ac:dyDescent="0.35"/>
    <row r="115" ht="21" customHeight="1" x14ac:dyDescent="0.35"/>
    <row r="116" ht="21" customHeight="1" x14ac:dyDescent="0.35"/>
    <row r="117" ht="21" customHeight="1" x14ac:dyDescent="0.35"/>
    <row r="118" ht="21" customHeight="1" x14ac:dyDescent="0.35"/>
    <row r="119" ht="21" customHeight="1" x14ac:dyDescent="0.35"/>
    <row r="120" ht="21" customHeight="1" x14ac:dyDescent="0.35"/>
    <row r="121" ht="21" customHeight="1" x14ac:dyDescent="0.35"/>
    <row r="122" ht="21" customHeight="1" x14ac:dyDescent="0.35"/>
    <row r="123" ht="21" customHeight="1" x14ac:dyDescent="0.35"/>
    <row r="124" ht="21" customHeight="1" x14ac:dyDescent="0.35"/>
    <row r="125" ht="21" customHeight="1" x14ac:dyDescent="0.35"/>
    <row r="126" ht="21" customHeight="1" x14ac:dyDescent="0.35"/>
    <row r="127" ht="21" customHeight="1" x14ac:dyDescent="0.35"/>
    <row r="128" ht="21" customHeight="1" x14ac:dyDescent="0.35"/>
    <row r="129" ht="21" customHeight="1" x14ac:dyDescent="0.35"/>
    <row r="130" ht="21" customHeight="1" x14ac:dyDescent="0.35"/>
    <row r="131" ht="21" customHeight="1" x14ac:dyDescent="0.35"/>
    <row r="132" ht="21" customHeight="1" x14ac:dyDescent="0.35"/>
    <row r="133" ht="21" customHeight="1" x14ac:dyDescent="0.35"/>
    <row r="134" x14ac:dyDescent="0.35"/>
    <row r="135" x14ac:dyDescent="0.35"/>
    <row r="136" x14ac:dyDescent="0.35"/>
    <row r="137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</sheetData>
  <sheetProtection algorithmName="SHA-512" hashValue="FQKGLok4PZotwOFZkZjU4LBMCCnRhnyqtSHa2UQNWV5/IhxpdorIemBmluj1vg1uqggFk2Hnp28u6jENy/M10Q==" saltValue="E31l8eiUGd8PP4qCJZuYDg==" spinCount="100000" sheet="1" objects="1" scenarios="1"/>
  <printOptions horizontalCentered="1"/>
  <pageMargins left="0.25" right="0.25" top="0.75" bottom="0.75" header="0.3" footer="0.3"/>
  <pageSetup scale="70" orientation="landscape" r:id="rId1"/>
  <headerFooter>
    <oddFooter>&amp;LPre-Authorized Comm. Lighting&amp;RPage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topLeftCell="A4" workbookViewId="0">
      <selection activeCell="D21" sqref="D21"/>
    </sheetView>
  </sheetViews>
  <sheetFormatPr defaultRowHeight="14.5" x14ac:dyDescent="0.35"/>
  <sheetData>
    <row r="1" spans="1:9" x14ac:dyDescent="0.35">
      <c r="A1" t="s">
        <v>71</v>
      </c>
      <c r="I1" t="s">
        <v>72</v>
      </c>
    </row>
    <row r="3" spans="1:9" x14ac:dyDescent="0.35">
      <c r="A3">
        <v>2017.2</v>
      </c>
    </row>
    <row r="4" spans="1:9" x14ac:dyDescent="0.35">
      <c r="A4" t="s">
        <v>73</v>
      </c>
    </row>
    <row r="5" spans="1:9" x14ac:dyDescent="0.35">
      <c r="A5" s="25" t="s">
        <v>74</v>
      </c>
    </row>
    <row r="6" spans="1:9" x14ac:dyDescent="0.35">
      <c r="A6" s="25" t="s">
        <v>75</v>
      </c>
    </row>
    <row r="7" spans="1:9" x14ac:dyDescent="0.35">
      <c r="A7" s="25" t="s">
        <v>76</v>
      </c>
    </row>
    <row r="8" spans="1:9" x14ac:dyDescent="0.35">
      <c r="A8" s="25" t="s">
        <v>77</v>
      </c>
    </row>
    <row r="9" spans="1:9" x14ac:dyDescent="0.35">
      <c r="A9" s="25" t="s">
        <v>78</v>
      </c>
    </row>
    <row r="10" spans="1:9" x14ac:dyDescent="0.35">
      <c r="A10" s="26" t="s">
        <v>79</v>
      </c>
    </row>
    <row r="11" spans="1:9" x14ac:dyDescent="0.35">
      <c r="A11" s="25" t="s">
        <v>80</v>
      </c>
    </row>
    <row r="12" spans="1:9" x14ac:dyDescent="0.35">
      <c r="A12" s="25" t="s">
        <v>81</v>
      </c>
    </row>
    <row r="15" spans="1:9" x14ac:dyDescent="0.35">
      <c r="A15">
        <v>2018.1</v>
      </c>
    </row>
    <row r="16" spans="1:9" x14ac:dyDescent="0.35">
      <c r="A16" t="s">
        <v>82</v>
      </c>
    </row>
    <row r="17" spans="1:1" x14ac:dyDescent="0.35">
      <c r="A17" t="s">
        <v>83</v>
      </c>
    </row>
    <row r="18" spans="1:1" x14ac:dyDescent="0.35">
      <c r="A18" t="s">
        <v>84</v>
      </c>
    </row>
    <row r="19" spans="1:1" x14ac:dyDescent="0.35">
      <c r="A19" t="s">
        <v>85</v>
      </c>
    </row>
    <row r="20" spans="1:1" x14ac:dyDescent="0.35">
      <c r="A20" t="s">
        <v>86</v>
      </c>
    </row>
    <row r="22" spans="1:1" x14ac:dyDescent="0.35">
      <c r="A22">
        <v>2019.1</v>
      </c>
    </row>
    <row r="23" spans="1:1" x14ac:dyDescent="0.35">
      <c r="A23" t="s">
        <v>87</v>
      </c>
    </row>
    <row r="24" spans="1:1" x14ac:dyDescent="0.35">
      <c r="A24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C Document" ma:contentTypeID="0x010100F21215F7FD3C0E4C99E1CE8A2148072F00778E1B355E5F9C479A3560C58B0ECC09" ma:contentTypeVersion="26" ma:contentTypeDescription="" ma:contentTypeScope="" ma:versionID="1c345f2112e9c6ccbc6c480ee073b9d4">
  <xsd:schema xmlns:xsd="http://www.w3.org/2001/XMLSchema" xmlns:xs="http://www.w3.org/2001/XMLSchema" xmlns:p="http://schemas.microsoft.com/office/2006/metadata/properties" xmlns:ns2="0a46f7a5-1bcd-4e31-817c-e73f36fc7663" xmlns:ns3="fbba943f-f27b-4ddf-9f1d-a6b9a4e3e575" targetNamespace="http://schemas.microsoft.com/office/2006/metadata/properties" ma:root="true" ma:fieldsID="f36255c5482d7649231c8c58f4ae57c7" ns2:_="" ns3:_="">
    <xsd:import namespace="0a46f7a5-1bcd-4e31-817c-e73f36fc7663"/>
    <xsd:import namespace="fbba943f-f27b-4ddf-9f1d-a6b9a4e3e575"/>
    <xsd:element name="properties">
      <xsd:complexType>
        <xsd:sequence>
          <xsd:element name="documentManagement">
            <xsd:complexType>
              <xsd:all>
                <xsd:element ref="ns2:documentDate" minOccurs="0"/>
                <xsd:element ref="ns2:c476401970d54389a0bf91c36e066079" minOccurs="0"/>
                <xsd:element ref="ns2:TaxCatchAll" minOccurs="0"/>
                <xsd:element ref="ns2:TaxCatchAllLabel" minOccurs="0"/>
                <xsd:element ref="ns2:ProductDescription" minOccurs="0"/>
                <xsd:element ref="ns3:DR_x0020_Types" minOccurs="0"/>
                <xsd:element ref="ns3:Sort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6f7a5-1bcd-4e31-817c-e73f36fc7663" elementFormDefault="qualified">
    <xsd:import namespace="http://schemas.microsoft.com/office/2006/documentManagement/types"/>
    <xsd:import namespace="http://schemas.microsoft.com/office/infopath/2007/PartnerControls"/>
    <xsd:element name="documentDate" ma:index="8" nillable="true" ma:displayName="Document Date" ma:default="[today]" ma:description="Select the document date for this content." ma:format="DateOnly" ma:indexed="true" ma:internalName="documentDate">
      <xsd:simpleType>
        <xsd:restriction base="dms:DateTime"/>
      </xsd:simpleType>
    </xsd:element>
    <xsd:element name="c476401970d54389a0bf91c36e066079" ma:index="11" nillable="true" ma:taxonomy="true" ma:internalName="c476401970d54389a0bf91c36e066079" ma:taxonomyFieldName="MICtopic" ma:displayName="MIC Topic" ma:indexed="true" ma:default="" ma:fieldId="{c4764019-70d5-4389-a0bf-91c36e066079}" ma:sspId="e22945de-84d9-4a93-8821-2542e139bd70" ma:termSetId="e8bbe524-5522-4395-8285-1161ffe28b81" ma:anchorId="812308c3-72f4-4dd9-a315-71aa0e095fee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4bedb9b-6569-4876-974d-f7d334f2d93a}" ma:internalName="TaxCatchAll" ma:showField="CatchAllData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4bedb9b-6569-4876-974d-f7d334f2d93a}" ma:internalName="TaxCatchAllLabel" ma:readOnly="true" ma:showField="CatchAllDataLabel" ma:web="0a46f7a5-1bcd-4e31-817c-e73f36fc7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Description" ma:index="15" nillable="true" ma:displayName="Product Description" ma:internalName="Produc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a943f-f27b-4ddf-9f1d-a6b9a4e3e575" elementFormDefault="qualified">
    <xsd:import namespace="http://schemas.microsoft.com/office/2006/documentManagement/types"/>
    <xsd:import namespace="http://schemas.microsoft.com/office/infopath/2007/PartnerControls"/>
    <xsd:element name="DR_x0020_Types" ma:index="16" nillable="true" ma:displayName="Demand Response" ma:format="Dropdown" ma:internalName="DR_x0020_Types">
      <xsd:simpleType>
        <xsd:restriction base="dms:Choice">
          <xsd:enumeration value="All Contracts"/>
          <xsd:enumeration value="DR Program"/>
          <xsd:enumeration value="DS &amp; ES Advisory Council"/>
          <xsd:enumeration value="Home &amp; Small Business"/>
          <xsd:enumeration value="Irrigation"/>
          <xsd:enumeration value="Large Commercial &amp; Industrial"/>
          <xsd:enumeration value="Spec Sheets"/>
        </xsd:restriction>
      </xsd:simpleType>
    </xsd:element>
    <xsd:element name="SortBy" ma:index="17" nillable="true" ma:displayName="SortBy" ma:decimals="0" ma:internalName="SortBy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46f7a5-1bcd-4e31-817c-e73f36fc7663">
      <Value>44</Value>
    </TaxCatchAll>
    <c476401970d54389a0bf91c36e066079 xmlns="0a46f7a5-1bcd-4e31-817c-e73f36fc76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Energy-Efficient Products</TermName>
          <TermId xmlns="http://schemas.microsoft.com/office/infopath/2007/PartnerControls">423768b3-304a-45bd-801b-0555adb77ca0</TermId>
        </TermInfo>
      </Terms>
    </c476401970d54389a0bf91c36e066079>
    <DR_x0020_Types xmlns="fbba943f-f27b-4ddf-9f1d-a6b9a4e3e575" xsi:nil="true"/>
    <documentDate xmlns="0a46f7a5-1bcd-4e31-817c-e73f36fc7663">2020-12-16T07:00:00+00:00</documentDate>
    <SortBy xmlns="fbba943f-f27b-4ddf-9f1d-a6b9a4e3e575" xsi:nil="true"/>
    <ProductDescription xmlns="0a46f7a5-1bcd-4e31-817c-e73f36fc766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9D32E-B7A5-4F1B-A082-219271DE7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6f7a5-1bcd-4e31-817c-e73f36fc7663"/>
    <ds:schemaRef ds:uri="fbba943f-f27b-4ddf-9f1d-a6b9a4e3e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A0081-6064-4812-81C5-42AD8B7D6A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b57ab62-a845-4da8-bfae-6651de3242f0"/>
    <ds:schemaRef ds:uri="http://www.w3.org/XML/1998/namespace"/>
    <ds:schemaRef ds:uri="http://purl.org/dc/dcmitype/"/>
    <ds:schemaRef ds:uri="0a46f7a5-1bcd-4e31-817c-e73f36fc7663"/>
    <ds:schemaRef ds:uri="fbba943f-f27b-4ddf-9f1d-a6b9a4e3e575"/>
  </ds:schemaRefs>
</ds:datastoreItem>
</file>

<file path=customXml/itemProps3.xml><?xml version="1.0" encoding="utf-8"?>
<ds:datastoreItem xmlns:ds="http://schemas.openxmlformats.org/officeDocument/2006/customXml" ds:itemID="{7FDD346D-1804-49E7-BED0-19C55FF008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Application Information</vt:lpstr>
      <vt:lpstr>Submission Form</vt:lpstr>
      <vt:lpstr>Sheet1</vt:lpstr>
      <vt:lpstr>'Application Information'!Print_Area</vt:lpstr>
      <vt:lpstr>'Submission Form'!Print_Area</vt:lpstr>
      <vt:lpstr>'Application Information'!Print_Titles</vt:lpstr>
    </vt:vector>
  </TitlesOfParts>
  <Manager/>
  <Company>Tri-State G&amp;T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Commercial Lighting New Construction</dc:title>
  <dc:subject/>
  <dc:creator>keieme</dc:creator>
  <cp:keywords/>
  <dc:description/>
  <cp:lastModifiedBy>Jennifer Rummery</cp:lastModifiedBy>
  <dcterms:created xsi:type="dcterms:W3CDTF">2009-12-28T22:15:24Z</dcterms:created>
  <dcterms:modified xsi:type="dcterms:W3CDTF">2021-01-05T15:59:13Z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0x010100F21215F7FD3C0E4C99E1CE8A2148072F00778E1B355E5F9C479A3560C58B0ECC09</vt:lpwstr>
  </property>
  <property fmtid="{D5CDD505-2E9C-101B-9397-08002B2CF9AE}" pid="3" name="MICtopic">
    <vt:lpwstr>44;#Energy-Efficient Products|423768b3-304a-45bd-801b-0555adb77ca0</vt:lpwstr>
  </property>
  <property fmtid="{D5CDD505-2E9C-101B-9397-08002B2CF9AE}" pid="4" name="tsgtDivision">
    <vt:lpwstr/>
  </property>
</Properties>
</file>